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2.xml.rels" ContentType="application/vnd.openxmlformats-package.relationships+xml"/>
  <Override PartName="/xl/worksheets/_rels/sheet1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png" ContentType="image/png"/>
  <Override PartName="/xl/media/image1.png" ContentType="image/png"/>
  <Override PartName="/xl/media/image2.png" ContentType="image/png"/>
  <Override PartName="/xl/media/image5.png" ContentType="image/png"/>
  <Override PartName="/xl/media/image3.jpeg" ContentType="image/jpeg"/>
  <Override PartName="/xl/media/image6.jpeg" ContentType="image/jpeg"/>
  <Override PartName="/xl/media/image4.png" ContentType="image/png"/>
  <Override PartName="/xl/media/image7.png" ContentType="image/png"/>
  <Override PartName="/xl/media/image8.png" ContentType="image/png"/>
  <Override PartName="/xl/media/image10.png" ContentType="image/png"/>
  <Override PartName="/xl/media/image11.png" ContentType="image/png"/>
  <Override PartName="/xl/media/image12.png" ContentType="image/png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drawing7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" sheetId="1" state="visible" r:id="rId2"/>
    <sheet name="B_I_II" sheetId="2" state="visible" r:id="rId3"/>
    <sheet name="B_III" sheetId="3" state="visible" r:id="rId4"/>
    <sheet name="B_IV" sheetId="4" state="visible" r:id="rId5"/>
    <sheet name="B_V" sheetId="5" state="visible" r:id="rId6"/>
    <sheet name="B_VI" sheetId="6" state="visible" r:id="rId7"/>
    <sheet name="B_VII" sheetId="7" state="visible" r:id="rId8"/>
    <sheet name="B_VIII" sheetId="8" state="visible" r:id="rId9"/>
    <sheet name="Zal_B_VII_B3" sheetId="9" state="visible" r:id="rId10"/>
    <sheet name="Zal_B_VII_B8" sheetId="10" state="visible" r:id="rId11"/>
    <sheet name="Zal_B_VII_B91" sheetId="11" state="visible" r:id="rId12"/>
    <sheet name="Zal_B_VII_B131" sheetId="12" state="visible" r:id="rId13"/>
    <sheet name="Zal_B_VII_B132" sheetId="13" state="visible" r:id="rId14"/>
    <sheet name="Zal_B_VII_B17" sheetId="14" state="visible" r:id="rId15"/>
    <sheet name="Zal_B_VII_D2" sheetId="15" state="visible" r:id="rId16"/>
  </sheets>
  <externalReferences>
    <externalReference r:id="rId17"/>
  </externalReferences>
  <definedNames>
    <definedName function="false" hidden="false" localSheetId="0" name="_xlnm.Print_Area" vbProcedure="false">A!$A$1:$AK$132</definedName>
    <definedName function="false" hidden="false" localSheetId="1" name="_xlnm.Print_Area" vbProcedure="false">B_I_II!$A$1:$AK$123</definedName>
    <definedName function="false" hidden="false" localSheetId="2" name="_xlnm.Print_Area" vbProcedure="false">B_III!$A$1:$AF$201</definedName>
    <definedName function="false" hidden="false" localSheetId="3" name="_xlnm.Print_Area" vbProcedure="false">B_IV!$A$1:$AI$69</definedName>
    <definedName function="false" hidden="false" localSheetId="4" name="_xlnm.Print_Area" vbProcedure="false">B_V!$B$1:$O$47</definedName>
    <definedName function="false" hidden="false" localSheetId="5" name="_xlnm.Print_Area" vbProcedure="false">B_VI!$A$1:$H$17</definedName>
    <definedName function="false" hidden="false" localSheetId="6" name="_xlnm.Print_Area" vbProcedure="false">B_VII!$A$1:$D$67</definedName>
    <definedName function="false" hidden="false" localSheetId="7" name="_xlnm.Print_Area" vbProcedure="false">B_VIII!$A$1:$AL$43</definedName>
    <definedName function="false" hidden="false" localSheetId="11" name="_xlnm.Print_Area" vbProcedure="false">Zal_B_VII_B131!$A$1:$AI$62</definedName>
    <definedName function="false" hidden="false" localSheetId="12" name="_xlnm.Print_Area" vbProcedure="false">Zal_B_VII_B132!$A$1:$AI$69</definedName>
    <definedName function="false" hidden="false" localSheetId="13" name="_xlnm.Print_Area" vbProcedure="false">Zal_B_VII_B17!$A$1:$J$42</definedName>
    <definedName function="false" hidden="false" localSheetId="8" name="_xlnm.Print_Area" vbProcedure="false">Zal_B_VII_B3!$A$1:$AF$45</definedName>
    <definedName function="false" hidden="false" localSheetId="9" name="_xlnm.Print_Area" vbProcedure="false">Zal_B_VII_B8!$A$1:$AH$38</definedName>
    <definedName function="false" hidden="false" localSheetId="10" name="_xlnm.Print_Area" vbProcedure="false">Zal_B_VII_B91!$A$1:$AB$158</definedName>
    <definedName function="false" hidden="false" localSheetId="14" name="_xlnm.Print_Area" vbProcedure="false">Zal_B_VII_D2!$A$1:$AL$40</definedName>
    <definedName function="false" hidden="false" name="B_III_tyt_oper" vbProcedure="false">B_III!$A$22</definedName>
    <definedName function="false" hidden="false" name="OsPr192WoPP" vbProcedure="false">B_I_II!$N$27</definedName>
    <definedName function="false" hidden="false" name="RazemBVI" vbProcedure="false">B_VI!$A$14</definedName>
    <definedName function="false" hidden="false" name="RazemBVII" vbProcedure="false">B_VII!$A$65</definedName>
    <definedName function="false" hidden="false" name="Razem_BIVA9_115" vbProcedure="false">Zal_B_VII_B91!$A$29</definedName>
    <definedName function="false" hidden="false" name="Razem_BIVA9_125" vbProcedure="false">Zal_B_VII_B91!$A$59</definedName>
    <definedName function="false" hidden="false" name="Razem_BIVA9_135" vbProcedure="false">Zal_B_VII_B91!$A$87</definedName>
    <definedName function="false" hidden="false" name="Razem_BIVA9_145" vbProcedure="false">Zal_B_VII_B91!$A$114</definedName>
    <definedName function="false" hidden="false" name="Razem_BIVA9_155" vbProcedure="false">Zal_B_VII_B91!$A$142</definedName>
    <definedName function="false" hidden="false" name="Razem_BIV_33_pomoc" vbProcedure="false">B_IV!$A$24</definedName>
    <definedName function="false" hidden="false" name="SumaA5" vbProcedure="false">B_V!$F$10</definedName>
    <definedName function="false" hidden="false" name="SumaABV" vbProcedure="false">[1]B_V!$B$31</definedName>
    <definedName function="false" hidden="false" name="SumaBBV" vbProcedure="false">[1]B_V!$B$44</definedName>
    <definedName function="false" hidden="false" name="SumaIBV" vbProcedure="false">[1]B_V!$B$45</definedName>
    <definedName function="false" hidden="false" name="SumaIIBV" vbProcedure="false">[1]B_V!$B$62</definedName>
    <definedName function="false" hidden="false" name="SumaIIIBV" vbProcedure="false">[1]B_V!$B$67</definedName>
    <definedName function="false" hidden="false" name="SumaII_IBV" vbProcedure="false">[1]B_V!$B$51</definedName>
    <definedName function="false" hidden="false" name="SumaII_IIBV" vbProcedure="false">[1]B_V!$B$56</definedName>
    <definedName function="false" hidden="false" name="SumaII_IIIBV" vbProcedure="false">[1]B_V!$B$61</definedName>
    <definedName function="false" hidden="false" name="SumaIVBV" vbProcedure="false">[1]B_V!$B$68</definedName>
    <definedName function="false" hidden="false" localSheetId="0" name="Z_56E8AA3C_4CAF_4C55_B8E1_071ABD58E041_.wvu.PrintArea" vbProcedure="false">A!$A$1:$AK$132</definedName>
    <definedName function="false" hidden="false" localSheetId="0" name="Z_799BC39E_33A7_49D3_B680_85DCC9C10170_.wvu.Cols" vbProcedure="false">a!#ref!</definedName>
    <definedName function="false" hidden="false" localSheetId="0" name="Z_799BC39E_33A7_49D3_B680_85DCC9C10170_.wvu.PrintArea" vbProcedure="false">A!$A$1:$AK$133</definedName>
    <definedName function="false" hidden="false" localSheetId="0" name="Z_799BC39E_33A7_49D3_B680_85DCC9C10170_.wvu.Rows" vbProcedure="false">A!$60:$66,A!$135:$194</definedName>
    <definedName function="false" hidden="false" localSheetId="0" name="Z_8F6157A3_D431_4091_A98E_37FECE20820C_.wvu.PrintArea" vbProcedure="false">A!$A$1:$AK$132</definedName>
    <definedName function="false" hidden="false" localSheetId="1" name="Z_56E8AA3C_4CAF_4C55_B8E1_071ABD58E041_.wvu.PrintArea" vbProcedure="false">B_I_II!$A$1:$AK$123</definedName>
    <definedName function="false" hidden="false" localSheetId="1" name="Z_799BC39E_33A7_49D3_B680_85DCC9C10170_.wvu.PrintArea" vbProcedure="false">B_I_II!$A$1:$AK$123</definedName>
    <definedName function="false" hidden="false" localSheetId="1" name="Z_799BC39E_33A7_49D3_B680_85DCC9C10170_.wvu.Rows" vbProcedure="false">B_I_II!$126:$224</definedName>
    <definedName function="false" hidden="false" localSheetId="1" name="Z_8F6157A3_D431_4091_A98E_37FECE20820C_.wvu.PrintArea" vbProcedure="false">B_I_II!$A$1:$AK$123</definedName>
    <definedName function="false" hidden="false" localSheetId="2" name="Z_56E8AA3C_4CAF_4C55_B8E1_071ABD58E041_.wvu.PrintArea" vbProcedure="false">B_III!$A$1:$AF$201</definedName>
    <definedName function="false" hidden="false" localSheetId="2" name="Z_799BC39E_33A7_49D3_B680_85DCC9C10170_.wvu.Cols" vbProcedure="false">b_iii!#ref!</definedName>
    <definedName function="false" hidden="false" localSheetId="2" name="Z_799BC39E_33A7_49D3_B680_85DCC9C10170_.wvu.PrintArea" vbProcedure="false">B_III!$A$1:$AF$201</definedName>
    <definedName function="false" hidden="false" localSheetId="2" name="Z_799BC39E_33A7_49D3_B680_85DCC9C10170_.wvu.Rows" vbProcedure="false">b_iii!#ref!</definedName>
    <definedName function="false" hidden="false" localSheetId="2" name="Z_8F6157A3_D431_4091_A98E_37FECE20820C_.wvu.PrintArea" vbProcedure="false">B_III!$A$1:$AF$201</definedName>
    <definedName function="false" hidden="false" localSheetId="3" name="Z_56E8AA3C_4CAF_4C55_B8E1_071ABD58E041_.wvu.PrintArea" vbProcedure="false">B_IV!$A$1:$AI$69</definedName>
    <definedName function="false" hidden="false" localSheetId="3" name="Z_799BC39E_33A7_49D3_B680_85DCC9C10170_.wvu.PrintArea" vbProcedure="false">B_IV!$A$1:$AI$69</definedName>
    <definedName function="false" hidden="false" localSheetId="3" name="Z_799BC39E_33A7_49D3_B680_85DCC9C10170_.wvu.Rows" vbProcedure="false">B_IV!$71:$71,B_IV!$74:$281</definedName>
    <definedName function="false" hidden="false" localSheetId="3" name="Z_8F6157A3_D431_4091_A98E_37FECE20820C_.wvu.PrintArea" vbProcedure="false">B_IV!$A$1:$AI$69</definedName>
    <definedName function="false" hidden="false" localSheetId="4" name="OsPr192WoPP" vbProcedure="false">B_I_II!$N$27</definedName>
    <definedName function="false" hidden="false" localSheetId="4" name="SumaABV" vbProcedure="false">B_V!$B$10</definedName>
    <definedName function="false" hidden="false" localSheetId="4" name="SumaBBV" vbProcedure="false">B_V!$B$15</definedName>
    <definedName function="false" hidden="false" localSheetId="4" name="SumaIBV" vbProcedure="false">B_V!$B$16</definedName>
    <definedName function="false" hidden="false" localSheetId="4" name="SumaIIBV" vbProcedure="false">B_V!$B$33</definedName>
    <definedName function="false" hidden="false" localSheetId="4" name="SumaIIIBV" vbProcedure="false">B_V!$B$38</definedName>
    <definedName function="false" hidden="false" localSheetId="4" name="SumaII_IBV" vbProcedure="false">B_V!$B$22</definedName>
    <definedName function="false" hidden="false" localSheetId="4" name="SumaII_IIBV" vbProcedure="false">B_V!$B$27</definedName>
    <definedName function="false" hidden="false" localSheetId="4" name="SumaII_IIIBV" vbProcedure="false">B_V!$B$32</definedName>
    <definedName function="false" hidden="false" localSheetId="4" name="SumaIVBV" vbProcedure="false">B_V!$B$39</definedName>
    <definedName function="false" hidden="false" localSheetId="4" name="Z_799BC39E_33A7_49D3_B680_85DCC9C10170_.wvu.PrintArea" vbProcedure="false">B_V!$A$1:$O$47</definedName>
    <definedName function="false" hidden="false" localSheetId="6" name="Z_56E8AA3C_4CAF_4C55_B8E1_071ABD58E041_.wvu.PrintArea" vbProcedure="false">B_VII!$A$1:$D$68</definedName>
    <definedName function="false" hidden="false" localSheetId="6" name="Z_799BC39E_33A7_49D3_B680_85DCC9C10170_.wvu.PrintArea" vbProcedure="false">B_VII!$A$1:$D$67</definedName>
    <definedName function="false" hidden="false" localSheetId="6" name="Z_799BC39E_33A7_49D3_B680_85DCC9C10170_.wvu.Rows" vbProcedure="false">b_vii!#ref!,b_vii!#ref!</definedName>
    <definedName function="false" hidden="false" localSheetId="6" name="Z_8F6157A3_D431_4091_A98E_37FECE20820C_.wvu.PrintArea" vbProcedure="false">B_VII!$A$1:$D$68</definedName>
    <definedName function="false" hidden="false" localSheetId="6" name="_xlnm._FilterDatabase" vbProcedure="false">B_VII!$A$1:$D$70</definedName>
    <definedName function="false" hidden="false" localSheetId="7" name="Z_56E8AA3C_4CAF_4C55_B8E1_071ABD58E041_.wvu.Cols" vbProcedure="false">b_viii!#ref!</definedName>
    <definedName function="false" hidden="false" localSheetId="7" name="Z_56E8AA3C_4CAF_4C55_B8E1_071ABD58E041_.wvu.PrintArea" vbProcedure="false">B_VIII!$A$1:$AL$43</definedName>
    <definedName function="false" hidden="false" localSheetId="7" name="Z_799BC39E_33A7_49D3_B680_85DCC9C10170_.wvu.Cols" vbProcedure="false">b_viii!#ref!</definedName>
    <definedName function="false" hidden="false" localSheetId="7" name="Z_799BC39E_33A7_49D3_B680_85DCC9C10170_.wvu.PrintArea" vbProcedure="false">B_VIII!$A$1:$AL$43</definedName>
    <definedName function="false" hidden="false" localSheetId="7" name="Z_8F6157A3_D431_4091_A98E_37FECE20820C_.wvu.Cols" vbProcedure="false">b_viii!#ref!</definedName>
    <definedName function="false" hidden="false" localSheetId="7" name="Z_8F6157A3_D431_4091_A98E_37FECE20820C_.wvu.PrintArea" vbProcedure="false">B_VIII!$A$1:$AL$43</definedName>
    <definedName function="false" hidden="false" localSheetId="8" name="Z_56E8AA3C_4CAF_4C55_B8E1_071ABD58E041_.wvu.PrintArea" vbProcedure="false">Zal_B_VII_B3!$A$1:$AF$45</definedName>
    <definedName function="false" hidden="false" localSheetId="8" name="Z_799BC39E_33A7_49D3_B680_85DCC9C10170_.wvu.PrintArea" vbProcedure="false">Zal_B_VII_B3!$A$1:$AF$45</definedName>
    <definedName function="false" hidden="false" localSheetId="8" name="Z_8F6157A3_D431_4091_A98E_37FECE20820C_.wvu.PrintArea" vbProcedure="false">Zal_B_VII_B3!$A$1:$AF$45</definedName>
    <definedName function="false" hidden="false" localSheetId="9" name="Z_56E8AA3C_4CAF_4C55_B8E1_071ABD58E041_.wvu.PrintArea" vbProcedure="false">Zal_B_VII_B8!$A$1:$AH$41</definedName>
    <definedName function="false" hidden="false" localSheetId="9" name="Z_799BC39E_33A7_49D3_B680_85DCC9C10170_.wvu.PrintArea" vbProcedure="false">Zal_B_VII_B8!$A$1:$AH$37</definedName>
    <definedName function="false" hidden="false" localSheetId="9" name="Z_8F6157A3_D431_4091_A98E_37FECE20820C_.wvu.PrintArea" vbProcedure="false">Zal_B_VII_B8!$A$1:$AH$41</definedName>
    <definedName function="false" hidden="false" localSheetId="10" name="Z_56E8AA3C_4CAF_4C55_B8E1_071ABD58E041_.wvu.PrintArea" vbProcedure="false">Zal_B_VII_B91!$A$3:$AB$91</definedName>
    <definedName function="false" hidden="false" localSheetId="10" name="Z_8F6157A3_D431_4091_A98E_37FECE20820C_.wvu.PrintArea" vbProcedure="false">Zal_B_VII_B91!$A$3:$AB$91</definedName>
    <definedName function="false" hidden="false" localSheetId="10" name="_xlnm._FilterDatabase" vbProcedure="false">Zal_B_VII_B91!$A$1:$AB$158</definedName>
    <definedName function="false" hidden="false" localSheetId="11" name="Z_56E8AA3C_4CAF_4C55_B8E1_071ABD58E041_.wvu.PrintArea" vbProcedure="false">Zal_B_VII_B131!$A$1:$AI$62</definedName>
    <definedName function="false" hidden="false" localSheetId="11" name="Z_799BC39E_33A7_49D3_B680_85DCC9C10170_.wvu.PrintArea" vbProcedure="false">Zal_B_VII_B131!$A$1:$AI$62</definedName>
    <definedName function="false" hidden="false" localSheetId="11" name="Z_8D761A3D_5589_43DE_BFB5_9340DD3C6E17_.wvu.PrintArea" vbProcedure="false">Zal_B_VII_B131!$A$4:$AI$62</definedName>
    <definedName function="false" hidden="false" localSheetId="11" name="Z_8F6157A3_D431_4091_A98E_37FECE20820C_.wvu.PrintArea" vbProcedure="false">Zal_B_VII_B131!$A$1:$AI$62</definedName>
    <definedName function="false" hidden="false" localSheetId="12" name="Z_56E8AA3C_4CAF_4C55_B8E1_071ABD58E041_.wvu.PrintArea" vbProcedure="false">Zal_B_VII_B132!$A$1:$AI$69</definedName>
    <definedName function="false" hidden="false" localSheetId="12" name="Z_799BC39E_33A7_49D3_B680_85DCC9C10170_.wvu.PrintArea" vbProcedure="false">Zal_B_VII_B132!$A$1:$AI$69</definedName>
    <definedName function="false" hidden="false" localSheetId="12" name="Z_8D761A3D_5589_43DE_BFB5_9340DD3C6E17_.wvu.PrintArea" vbProcedure="false">Zal_B_VII_B132!$A$4:$AI$69</definedName>
    <definedName function="false" hidden="false" localSheetId="12" name="Z_8F6157A3_D431_4091_A98E_37FECE20820C_.wvu.PrintArea" vbProcedure="false">Zal_B_VII_B132!$A$1:$AI$69</definedName>
    <definedName function="false" hidden="false" localSheetId="13" name="Z_799BC39E_33A7_49D3_B680_85DCC9C10170_.wvu.PrintArea" vbProcedure="false">Zal_B_VII_B17!$A$1:$J$42</definedName>
    <definedName function="false" hidden="false" localSheetId="14" name="Z_799BC39E_33A7_49D3_B680_85DCC9C10170_.wvu.PrintArea" vbProcedure="false">Zal_B_VII_D2!$A$1:$AL$40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<sst xmlns="http://schemas.openxmlformats.org/spreadsheetml/2006/main" count="1561" uniqueCount="900">
  <si>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</si>
  <si>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symbol formularza</t>
  </si>
  <si>
    <t xml:space="preserve">W-1_19.2</t>
  </si>
  <si>
    <t xml:space="preserve">Potwierdzenie przyjęcia przez UM 
/pieczęć/</t>
  </si>
  <si>
    <t xml:space="preserve">Liczba załączników dołączonych przez podmiot ubiegający się o przyznanie pomocy </t>
  </si>
  <si>
    <t xml:space="preserve">UM</t>
  </si>
  <si>
    <t xml:space="preserve">-</t>
  </si>
  <si>
    <t xml:space="preserve">/</t>
  </si>
  <si>
    <t xml:space="preserve"> -</t>
  </si>
  <si>
    <t xml:space="preserve">
znak sprawy (wypełnia Urząd Marszałkowski albo wojewódzka samorządowa jednostka organizacyjna - dalej UM)</t>
  </si>
  <si>
    <t xml:space="preserve">data przyjęcia i podpis (wypełnia UM)</t>
  </si>
  <si>
    <t xml:space="preserve">A. INFORMACJE DOTYCZĄCE WYBORU OPERACJI DO FINANSOWANIA (wypełnia lokalna grupa działania (LGD))</t>
  </si>
  <si>
    <t xml:space="preserve">znak sprawy nadany w LGD (wypełnia LGD)</t>
  </si>
  <si>
    <t xml:space="preserve">Potwierdzenie złożenia w LGD
/pieczęć/</t>
  </si>
  <si>
    <r>
      <rPr>
        <sz val="9"/>
        <rFont val="Arial"/>
        <family val="2"/>
        <charset val="238"/>
      </rPr>
      <t xml:space="preserve">1. Numer identyfikacyjny LGD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</si>
  <si>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Liczba załączników dołączonych przez podmiot ubiegający się o przyznanie pomocy</t>
  </si>
  <si>
    <t xml:space="preserve">2. Nazwa LGD</t>
  </si>
  <si>
    <t xml:space="preserve">data złożenia i podpis (wypełnia LGD)</t>
  </si>
  <si>
    <t xml:space="preserve">3. Numer naboru wniosków:</t>
  </si>
  <si>
    <t xml:space="preserve">4. Termin naboru wniosków:</t>
  </si>
  <si>
    <t xml:space="preserve">od:</t>
  </si>
  <si>
    <t xml:space="preserve">do:</t>
  </si>
  <si>
    <t xml:space="preserve">(dzień-miesiąc-rok)</t>
  </si>
  <si>
    <t xml:space="preserve">A.I. OPERACJA WŁASNA LGD</t>
  </si>
  <si>
    <t xml:space="preserve">TAK</t>
  </si>
  <si>
    <t xml:space="preserve">1. Data zamieszczenia na stronie internetowej LGD informacji o planowanej do realizacji operacji własnej</t>
  </si>
  <si>
    <t xml:space="preserve">2. Podmiot uprawniony do wsparcia, inny niż LGD, nie zgłosił w terminie zamiaru realizacji operacji</t>
  </si>
  <si>
    <t xml:space="preserve">A.II. OPERACJA REALIZOWANA PRZEZ PODMIOT INNY NIŻ LGD, Z WYŁĄCZENIEM PROJEKTÓW GRANTOWYCH 
ORAZ OPERACJI W ZAKRESIE PODEJMOWANIA DZIAŁALNOŚCI GOSPODARCZEJ</t>
  </si>
  <si>
    <t xml:space="preserve">1. Podmiot ubiegający się o przyznanie pomocy korzystał z doradztwa LGD</t>
  </si>
  <si>
    <t xml:space="preserve">NIE</t>
  </si>
  <si>
    <t xml:space="preserve">2. Rodzaj doradztwa</t>
  </si>
  <si>
    <t xml:space="preserve">A.III. OCENA ZGODNOŚCI Z LSR ORAZ DECYZJA W SPRAWIE WYBORU OPERACJI</t>
  </si>
  <si>
    <t xml:space="preserve">1. Zgodność operacji z celami przekrojowymi Programu</t>
  </si>
  <si>
    <t xml:space="preserve">TAK </t>
  </si>
  <si>
    <t xml:space="preserve">ND</t>
  </si>
  <si>
    <t xml:space="preserve">1.1 Innowacyjność</t>
  </si>
  <si>
    <t xml:space="preserve">1.2 Klimat</t>
  </si>
  <si>
    <t xml:space="preserve">1.3 Środowisko</t>
  </si>
  <si>
    <t xml:space="preserve">1.4 Uzasadnienie zgodności operacji z celami przekrojowymi </t>
  </si>
  <si>
    <r>
      <rPr>
        <i val="true"/>
        <vertAlign val="superscript"/>
        <sz val="7"/>
        <rFont val="Arial"/>
        <family val="2"/>
        <charset val="238"/>
      </rPr>
      <t xml:space="preserve">1 </t>
    </r>
    <r>
      <rPr>
        <i val="true"/>
        <sz val="7"/>
        <rFont val="Arial"/>
        <family val="2"/>
        <charset val="238"/>
      </rPr>
      <t xml:space="preserve"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</si>
  <si>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 xml:space="preserve">2.Operacja jest dedykowana grupie(-om) defaworyzowanej(-ym), określonej(-ym) w LSR:</t>
  </si>
  <si>
    <t xml:space="preserve">2.1 Liczba grup defaworyzowanych, do których dedykowana jest operacja</t>
  </si>
  <si>
    <t xml:space="preserve">2.2 Nazwa grupy/grup defaworyzowanej(-ych)</t>
  </si>
  <si>
    <t xml:space="preserve">2.3 Operacja jest dedykowana grupie(-om) defaworyzowanej(-ym) poprzez utworzenie/utrzymanie miejsca(c) pracy</t>
  </si>
  <si>
    <t xml:space="preserve">3. Operacja zakłada utworzenie / utrzymanie miejsc(a) pracy </t>
  </si>
  <si>
    <t xml:space="preserve">4. Operacja wpisuje się w cele szczegółowe główne:</t>
  </si>
  <si>
    <t xml:space="preserve">cel 6B: Wspieranie lokalnego rozwoju na obszarach wiejskich</t>
  </si>
  <si>
    <t xml:space="preserve">x</t>
  </si>
  <si>
    <t xml:space="preserve">5. Operacja wpisuje się w cele szczegółowe powiązane:</t>
  </si>
  <si>
    <t xml:space="preserve"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</si>
  <si>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cel 6A: Ułatwianie różnicowania działalności, zakładania i rozwoju małych przedsiębiorstw, a także tworzenia miejsc pracy</t>
  </si>
  <si>
    <t xml:space="preserve">cel 6C: Zwiększanie dostępności technologii informacyjno-komunikacyjnych (TIK) na obszarach wiejskich oraz podnoszenie poziomu korzystania z nich i poprawianie ich jakości</t>
  </si>
  <si>
    <t xml:space="preserve">6. Decyzja LGD w sprawie wyboru operacji</t>
  </si>
  <si>
    <t xml:space="preserve">6.1 Data podjęcia uchwały w sprawie wyboru operacji </t>
  </si>
  <si>
    <t xml:space="preserve">6.2 Numer uchwały</t>
  </si>
  <si>
    <t xml:space="preserve">6.3 Liczba punktów przyznanych operacji</t>
  </si>
  <si>
    <t xml:space="preserve">6.4 Kwota pomocy ustalona przez LGD dla operacji </t>
  </si>
  <si>
    <t xml:space="preserve">zł</t>
  </si>
  <si>
    <t xml:space="preserve">6.5 Maksymalny poziom dofinansowania ustalony przez LGD dla operacji:</t>
  </si>
  <si>
    <t xml:space="preserve">nie więcej niż</t>
  </si>
  <si>
    <t xml:space="preserve">%</t>
  </si>
  <si>
    <t xml:space="preserve">6.6 Operacja została wybrana do finansowania </t>
  </si>
  <si>
    <t xml:space="preserve">6.7 Wybrana do finansowania w ramach LSR operacja mieści się w limicie środków, określonym w ogłoszeniu o naborze wniosków o przyznanie pomocy</t>
  </si>
  <si>
    <t xml:space="preserve">(wybierz z listy)</t>
  </si>
  <si>
    <t xml:space="preserve">nowoutworzona</t>
  </si>
  <si>
    <t xml:space="preserve">istniejąca</t>
  </si>
  <si>
    <t xml:space="preserve">Jednostka sektora finansów publicznych</t>
  </si>
  <si>
    <t xml:space="preserve">Jednostka organizacyjna związku wyznaniowego i kościoła</t>
  </si>
  <si>
    <t xml:space="preserve">Spółka z o.o.</t>
  </si>
  <si>
    <t xml:space="preserve">Spółka akcyjna</t>
  </si>
  <si>
    <t xml:space="preserve">Spółdzielnia</t>
  </si>
  <si>
    <t xml:space="preserve">Stowarzyszenie rejestrowe</t>
  </si>
  <si>
    <t xml:space="preserve">Związek stowarzyszeń, z wyłączeniem stowarzyszeń JST</t>
  </si>
  <si>
    <t xml:space="preserve">Fundacja</t>
  </si>
  <si>
    <t xml:space="preserve">Inna osoba prawna</t>
  </si>
  <si>
    <t xml:space="preserve">Spółka jawna</t>
  </si>
  <si>
    <t xml:space="preserve">Spółka partnerska;</t>
  </si>
  <si>
    <t xml:space="preserve">Spółka komandytowa</t>
  </si>
  <si>
    <t xml:space="preserve">Spółka komandytowo-akcyjna</t>
  </si>
  <si>
    <t xml:space="preserve">Wspólnota mieszkaniowa</t>
  </si>
  <si>
    <t xml:space="preserve">Stowarzyszenie zwykłe</t>
  </si>
  <si>
    <t xml:space="preserve">Spółka z o.o. w organizacji</t>
  </si>
  <si>
    <t xml:space="preserve">Spółka akcyjna w organizacji</t>
  </si>
  <si>
    <t xml:space="preserve">Inna JONOP</t>
  </si>
  <si>
    <t xml:space="preserve">Jednostka samorządu terytorialnego (JST)</t>
  </si>
  <si>
    <t xml:space="preserve">Związek JST</t>
  </si>
  <si>
    <t xml:space="preserve">Jednostka budżetowa</t>
  </si>
  <si>
    <t xml:space="preserve">Samorządowy zakład budżetowy</t>
  </si>
  <si>
    <t xml:space="preserve">Agencja wykonawcza</t>
  </si>
  <si>
    <t xml:space="preserve">Instytucja gospodarki budżetowej</t>
  </si>
  <si>
    <t xml:space="preserve">Państwowy fundusz celowy</t>
  </si>
  <si>
    <t xml:space="preserve">Zakład Ubezpieczeń Społecznych i zarządzane przez niego fundusze oraz Kasa Rolniczego Ubezpieczenia Społecznego i fundusze zarządzane przez Prezesa Kasy Rolniczego Ubezpieczenia Społecznego</t>
  </si>
  <si>
    <t xml:space="preserve">Narodowy Fundusz Zdrowia</t>
  </si>
  <si>
    <t xml:space="preserve">Samodzielny publiczny zakład opieki zdrowotnej</t>
  </si>
  <si>
    <t xml:space="preserve">Uczelnia publiczna</t>
  </si>
  <si>
    <t xml:space="preserve">Polska Akademia Nauk i tworzone przez nią jednostki organizacyjne</t>
  </si>
  <si>
    <t xml:space="preserve">Państwowa i samorządowa instytucja kultury lub państwowa instytucja filmowa</t>
  </si>
  <si>
    <t xml:space="preserve">Inne państwowe lub samorządowe osoby prawne utworzone na podstawie odrębnych ustaw w celu wykonywania zadań publicznych, z wyłączeniem przedsiębiorstw, instytutów badawczych, banków i spółek prawa handlowego</t>
  </si>
  <si>
    <t xml:space="preserve">osoba fizyczna</t>
  </si>
  <si>
    <t xml:space="preserve">gmina</t>
  </si>
  <si>
    <t xml:space="preserve">powiat</t>
  </si>
  <si>
    <t xml:space="preserve">związek j.s.t.</t>
  </si>
  <si>
    <t xml:space="preserve">jednostka organizacyjna j.s.t.</t>
  </si>
  <si>
    <t xml:space="preserve">organizacja pozarządowa (nie LGD)</t>
  </si>
  <si>
    <t xml:space="preserve">spółdzielnia</t>
  </si>
  <si>
    <t xml:space="preserve">kościół / związek wyznaniowy</t>
  </si>
  <si>
    <t xml:space="preserve">LGD</t>
  </si>
  <si>
    <t xml:space="preserve">sieć</t>
  </si>
  <si>
    <t xml:space="preserve">inne </t>
  </si>
  <si>
    <t xml:space="preserve">B. INFORMACJE DOTYCZĄCE PODMIOTU UBIEGAJĄCEGO SIĘ O PRZYZNANIE POMOCY ORAZ OPERACJI</t>
  </si>
  <si>
    <t xml:space="preserve">B. INFORMACJE DOTYCZĄCE WSPARCIA</t>
  </si>
  <si>
    <r>
      <rPr>
        <b val="true"/>
        <sz val="8"/>
        <rFont val="Arial"/>
        <family val="2"/>
        <charset val="238"/>
      </rPr>
      <t xml:space="preserve">W celu poprawnego wypełnienia wniosku podmiot ubiegający się o przyznanie pomocy</t>
    </r>
    <r>
      <rPr>
        <b val="true"/>
        <strike val="true"/>
        <sz val="8"/>
        <rFont val="Arial"/>
        <family val="2"/>
        <charset val="238"/>
      </rPr>
      <t xml:space="preserve"> </t>
    </r>
    <r>
      <rPr>
        <b val="true"/>
        <sz val="8"/>
        <rFont val="Arial"/>
        <family val="2"/>
        <charset val="238"/>
      </rPr>
      <t xml:space="preserve">powinien zapoznać się z Instrukcją jego wypełniania.</t>
    </r>
  </si>
  <si>
    <t xml:space="preserve">B.I. CZĘŚĆ OGÓLNA</t>
  </si>
  <si>
    <t xml:space="preserve">Jak cofnąć niepożądane
(a dokonane) zmiany?</t>
  </si>
  <si>
    <t xml:space="preserve">1. Cel złożenia wniosku o przyznanie pomocy:</t>
  </si>
  <si>
    <t xml:space="preserve">2. Liczba podmiotów ubiegających się o przyznanie pomocy</t>
  </si>
  <si>
    <t xml:space="preserve">3. Operacja realizowana przez podmioty wspólnie wnioskujące</t>
  </si>
  <si>
    <t xml:space="preserve">B.II. DANE IDENTYFIKACYJNE PODMIOTU UBIEGAJĄCEGO SIĘ O PRZYZNANIE POMOCY </t>
  </si>
  <si>
    <t xml:space="preserve">1. Numer podmiotu ubiegającego się o przyznanie pomocy</t>
  </si>
  <si>
    <r>
      <rPr>
        <sz val="9"/>
        <rFont val="Arial"/>
        <family val="2"/>
        <charset val="238"/>
      </rPr>
      <t xml:space="preserve">2. Numer identyfikacyjny </t>
    </r>
    <r>
      <rPr>
        <vertAlign val="superscript"/>
        <sz val="9"/>
        <rFont val="Arial"/>
        <family val="2"/>
        <charset val="238"/>
      </rPr>
      <t xml:space="preserve">1</t>
    </r>
  </si>
  <si>
    <t xml:space="preserve">2.1</t>
  </si>
  <si>
    <t xml:space="preserve">2.2 (wypełnia UM)</t>
  </si>
  <si>
    <t xml:space="preserve">3. Typ podmiotu ubiegającego się o przyznanie pomocy</t>
  </si>
  <si>
    <t xml:space="preserve">3.1</t>
  </si>
  <si>
    <t xml:space="preserve">3.2</t>
  </si>
  <si>
    <t xml:space="preserve">osoba prawna</t>
  </si>
  <si>
    <t xml:space="preserve">3.3</t>
  </si>
  <si>
    <t xml:space="preserve">jednostka organizacyjna nieposiadająca osobowości prawnej</t>
  </si>
  <si>
    <t xml:space="preserve">3.4</t>
  </si>
  <si>
    <t xml:space="preserve">wspólnicy spółki cywilnej</t>
  </si>
  <si>
    <t xml:space="preserve">3.4a</t>
  </si>
  <si>
    <t xml:space="preserve">Liczba wspólników spółki cywilnej</t>
  </si>
  <si>
    <t xml:space="preserve">3.4b </t>
  </si>
  <si>
    <t xml:space="preserve">Numer wspólnika spółki cywilnej</t>
  </si>
  <si>
    <t xml:space="preserve">4. (jaki) - wpisać właściwy typ podmiotu ubiegającego się o przyznanie pomocy, w przypadku gdy z listy rozwijalnej zostanie wybrany typ podmiotu określony jako Inny, np. Inna JONOP</t>
  </si>
  <si>
    <t xml:space="preserve">5. Dane identyfikacyjne podmiotu ubiegającego się o przyznanie pomocy </t>
  </si>
  <si>
    <t xml:space="preserve">5.1 Nazwisko / Nazwa </t>
  </si>
  <si>
    <t xml:space="preserve">5.5 REGON</t>
  </si>
  <si>
    <t xml:space="preserve">5.6 Numer w KRS / Numer w rejestrze prowadzonym przez właściwy organ</t>
  </si>
  <si>
    <r>
      <rPr>
        <sz val="9"/>
        <rFont val="Arial"/>
        <family val="2"/>
        <charset val="238"/>
      </rPr>
      <t xml:space="preserve">5.7 Numer NIP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</si>
  <si>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5.2 Pierwsze imię</t>
  </si>
  <si>
    <t xml:space="preserve">5.3 Drugie imię</t>
  </si>
  <si>
    <t xml:space="preserve">5.8 PESEL</t>
  </si>
  <si>
    <t xml:space="preserve">5.4 Obywatelstwo (kraj)</t>
  </si>
  <si>
    <t xml:space="preserve">5.9 Seria i numer dokumentu tożsamości</t>
  </si>
  <si>
    <t xml:space="preserve">5.10 Płeć </t>
  </si>
  <si>
    <t xml:space="preserve">6. Informacje dotyczące wykonywanej działalności gospodarczej</t>
  </si>
  <si>
    <t xml:space="preserve">6.1 Status działalności</t>
  </si>
  <si>
    <t xml:space="preserve">6.2 Kod PKD dla działalności związanej z realizacją operacji (przeważającej)</t>
  </si>
  <si>
    <t xml:space="preserve">6.3 Status przedsiębiorcy </t>
  </si>
  <si>
    <t xml:space="preserve"> </t>
  </si>
  <si>
    <t xml:space="preserve">rozwijana</t>
  </si>
  <si>
    <t xml:space="preserve">.</t>
  </si>
  <si>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</si>
  <si>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r>
      <rPr>
        <sz val="9"/>
        <rFont val="Arial"/>
        <family val="2"/>
        <charset val="238"/>
      </rPr>
      <t xml:space="preserve">7. Adres podmiotu ubiegającego się o przyznanie pomocy </t>
    </r>
    <r>
      <rPr>
        <i val="true"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</si>
  <si>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t xml:space="preserve">7.1 Kraj</t>
  </si>
  <si>
    <t xml:space="preserve">7.2 Województwo</t>
  </si>
  <si>
    <t xml:space="preserve">7.3 Powiat</t>
  </si>
  <si>
    <t xml:space="preserve">7.4 Gmina</t>
  </si>
  <si>
    <t xml:space="preserve">Polska</t>
  </si>
  <si>
    <t xml:space="preserve">7.5 Kod pocztowy</t>
  </si>
  <si>
    <t xml:space="preserve">7.6 Poczta</t>
  </si>
  <si>
    <t xml:space="preserve">7.7 Miejscowość</t>
  </si>
  <si>
    <t xml:space="preserve">7.8 Ulica</t>
  </si>
  <si>
    <t xml:space="preserve">7.9 Nr domu</t>
  </si>
  <si>
    <t xml:space="preserve">7.10 Nr lokalu</t>
  </si>
  <si>
    <t xml:space="preserve">7.11 Telefon stacjonarny/komórkowy</t>
  </si>
  <si>
    <t xml:space="preserve">7.12 Faks</t>
  </si>
  <si>
    <t xml:space="preserve">7.13 E-mail</t>
  </si>
  <si>
    <t xml:space="preserve">7.14 Adres www</t>
  </si>
  <si>
    <r>
      <rPr>
        <sz val="9"/>
        <rFont val="Arial"/>
        <family val="2"/>
        <charset val="238"/>
      </rPr>
      <t xml:space="preserve">8. Adres do korespondencji </t>
    </r>
    <r>
      <rPr>
        <i val="true"/>
        <sz val="8"/>
        <rFont val="Arial"/>
        <family val="2"/>
        <charset val="238"/>
      </rPr>
      <t xml:space="preserve">(wypełnić, jeżeli jest inny niż w pkt. 7 oraz w przypadku wskazania pełnomocnika)</t>
    </r>
  </si>
  <si>
    <t xml:space="preserve">8.1 Kraj</t>
  </si>
  <si>
    <t xml:space="preserve">8.2 Województwo</t>
  </si>
  <si>
    <t xml:space="preserve">8.3 Powiat</t>
  </si>
  <si>
    <t xml:space="preserve">8.4 Gmina</t>
  </si>
  <si>
    <t xml:space="preserve">8.5 Kod pocztowy</t>
  </si>
  <si>
    <t xml:space="preserve">8.6 Poczta</t>
  </si>
  <si>
    <t xml:space="preserve">8.7 Miejscowość</t>
  </si>
  <si>
    <t xml:space="preserve">8.8 Ulica</t>
  </si>
  <si>
    <t xml:space="preserve">8.9 Nr domu</t>
  </si>
  <si>
    <t xml:space="preserve">8.10 Nr lokalu</t>
  </si>
  <si>
    <t xml:space="preserve">8.11 Telefon stacjonarny/komórkowy</t>
  </si>
  <si>
    <t xml:space="preserve">8.12 Faks</t>
  </si>
  <si>
    <t xml:space="preserve">8.13 E-mail</t>
  </si>
  <si>
    <t xml:space="preserve">8.14 Adres www</t>
  </si>
  <si>
    <t xml:space="preserve">9. Dane osób upoważnionych do reprezentowania podmiotu ubiegającego się o przyznanie pomocy (dotyczy podmiotu niebędącego osobą fizyczną)</t>
  </si>
  <si>
    <t xml:space="preserve">Lp.</t>
  </si>
  <si>
    <t xml:space="preserve">Nazwisko / nazwa</t>
  </si>
  <si>
    <t xml:space="preserve">Imię</t>
  </si>
  <si>
    <t xml:space="preserve">Stanowisko / Funkcja</t>
  </si>
  <si>
    <t xml:space="preserve">9.1</t>
  </si>
  <si>
    <t xml:space="preserve">9.2</t>
  </si>
  <si>
    <t xml:space="preserve">9.3</t>
  </si>
  <si>
    <t xml:space="preserve">…</t>
  </si>
  <si>
    <t xml:space="preserve">Jak dodać wiersz?</t>
  </si>
  <si>
    <t xml:space="preserve">10. Dane pełnomocnika podmiotu ubiegającego się o przyznanie pomocy</t>
  </si>
  <si>
    <t xml:space="preserve">Jak uzupełnić formułę?</t>
  </si>
  <si>
    <t xml:space="preserve">10.1 Nazwisko</t>
  </si>
  <si>
    <t xml:space="preserve">10.2 Imię</t>
  </si>
  <si>
    <t xml:space="preserve">10.3 Stanowisko/Funkcja</t>
  </si>
  <si>
    <t xml:space="preserve">10.4 Kraj</t>
  </si>
  <si>
    <t xml:space="preserve">10.5 Województwo</t>
  </si>
  <si>
    <t xml:space="preserve">10.6 Powiat </t>
  </si>
  <si>
    <t xml:space="preserve">10.7 Gmina</t>
  </si>
  <si>
    <t xml:space="preserve">10.8 Kod pocztowy</t>
  </si>
  <si>
    <t xml:space="preserve">10.9 Poczta</t>
  </si>
  <si>
    <t xml:space="preserve">10.10 Miejscowość</t>
  </si>
  <si>
    <t xml:space="preserve">10.11 Ulica</t>
  </si>
  <si>
    <t xml:space="preserve">10.12 Nr domu</t>
  </si>
  <si>
    <t xml:space="preserve">10.13 Nr lokalu</t>
  </si>
  <si>
    <t xml:space="preserve">10.14 Telefon stacjonarny/komórkowy</t>
  </si>
  <si>
    <t xml:space="preserve">10.15 Faks</t>
  </si>
  <si>
    <t xml:space="preserve">10.16 E-mail</t>
  </si>
  <si>
    <t xml:space="preserve">10.17 Adres www</t>
  </si>
  <si>
    <t xml:space="preserve">11. Dane osoby uprawnionej do kontaktu</t>
  </si>
  <si>
    <t xml:space="preserve">11.1 Nazwisko</t>
  </si>
  <si>
    <t xml:space="preserve">11.2 Imię</t>
  </si>
  <si>
    <t xml:space="preserve">11.3 Telefon stacjonarny / komórkowy</t>
  </si>
  <si>
    <t xml:space="preserve">11.4 Faks</t>
  </si>
  <si>
    <t xml:space="preserve">11.5 E-mail</t>
  </si>
  <si>
    <t xml:space="preserve">3.1.1 Osoba fizyczna</t>
  </si>
  <si>
    <t xml:space="preserve">3.1.2 Osoba fizyczna prowadząca działalność gospodarczą</t>
  </si>
  <si>
    <t xml:space="preserve">nd</t>
  </si>
  <si>
    <t xml:space="preserve">3.2.1 LGD z LSR wybranym w ramach PROW 2014 - 2020</t>
  </si>
  <si>
    <t xml:space="preserve">3.2.2 Jednostka sektora finansów publicznych</t>
  </si>
  <si>
    <t xml:space="preserve">3.2.3 kościół / związek wyznaniowy</t>
  </si>
  <si>
    <t xml:space="preserve">3.2.4 Spółka z o.o.</t>
  </si>
  <si>
    <t xml:space="preserve">3.2.5 Spółka akcyjna</t>
  </si>
  <si>
    <t xml:space="preserve">3.2.6 Spółdzielnia</t>
  </si>
  <si>
    <t xml:space="preserve">3.2.7 Stowarzyszenie rejestrowe</t>
  </si>
  <si>
    <t xml:space="preserve">3.2.8 Związek stowarzyszeń, z wyłączeniem  stowarzyszeń JST</t>
  </si>
  <si>
    <t xml:space="preserve">3.2.9 Fundacja</t>
  </si>
  <si>
    <t xml:space="preserve">3.2.10 Inna osoba prawna</t>
  </si>
  <si>
    <t xml:space="preserve">3.2.2.1 Powiat</t>
  </si>
  <si>
    <t xml:space="preserve">3.2.2.2 Gmina</t>
  </si>
  <si>
    <t xml:space="preserve">3.2.2.3 Związek JST (związek gmin, związek powiatów)</t>
  </si>
  <si>
    <t xml:space="preserve">3.2.2.4 Jednostka organizacyjna JST</t>
  </si>
  <si>
    <t xml:space="preserve">3.2.2.5 Inna JSFP</t>
  </si>
  <si>
    <t xml:space="preserve">3.3.1 Spółka jawna</t>
  </si>
  <si>
    <t xml:space="preserve">3.3.2 Spółka partnerska</t>
  </si>
  <si>
    <t xml:space="preserve">3.3.3 Spółka komandytowa</t>
  </si>
  <si>
    <t xml:space="preserve">3.3.4 Spółka komandytowo-akcyjna</t>
  </si>
  <si>
    <t xml:space="preserve">3.3.5 Wspólnota mieszkaniowa</t>
  </si>
  <si>
    <t xml:space="preserve">3.3.6 Stowarzyszenie zwykłe</t>
  </si>
  <si>
    <t xml:space="preserve">3.3.7 Inna JONOP</t>
  </si>
  <si>
    <t xml:space="preserve">Irlandia</t>
  </si>
  <si>
    <t xml:space="preserve">Wielka Brytania</t>
  </si>
  <si>
    <t xml:space="preserve">Szwecja</t>
  </si>
  <si>
    <t xml:space="preserve">Finlandia</t>
  </si>
  <si>
    <t xml:space="preserve">Portugalia</t>
  </si>
  <si>
    <t xml:space="preserve">Hiszpania</t>
  </si>
  <si>
    <t xml:space="preserve">Francja</t>
  </si>
  <si>
    <t xml:space="preserve">Holandia</t>
  </si>
  <si>
    <t xml:space="preserve">Belgia</t>
  </si>
  <si>
    <t xml:space="preserve">Niemcy</t>
  </si>
  <si>
    <t xml:space="preserve">Dania</t>
  </si>
  <si>
    <t xml:space="preserve">Luksemburg</t>
  </si>
  <si>
    <t xml:space="preserve">Włochy</t>
  </si>
  <si>
    <t xml:space="preserve">Czechy</t>
  </si>
  <si>
    <t xml:space="preserve">Słowacja</t>
  </si>
  <si>
    <t xml:space="preserve">Austria</t>
  </si>
  <si>
    <t xml:space="preserve">Węgry</t>
  </si>
  <si>
    <t xml:space="preserve">Słowenia</t>
  </si>
  <si>
    <t xml:space="preserve">Chorwacja</t>
  </si>
  <si>
    <t xml:space="preserve">Rumunia</t>
  </si>
  <si>
    <t xml:space="preserve">Bułgaria</t>
  </si>
  <si>
    <t xml:space="preserve">Grecja</t>
  </si>
  <si>
    <t xml:space="preserve">Estonia</t>
  </si>
  <si>
    <t xml:space="preserve">Łotwa</t>
  </si>
  <si>
    <t xml:space="preserve">Litwa</t>
  </si>
  <si>
    <t xml:space="preserve">Malta</t>
  </si>
  <si>
    <t xml:space="preserve">Cypr</t>
  </si>
  <si>
    <t xml:space="preserve">B.III. OPIS PLANOWANEJ OPERACJI</t>
  </si>
  <si>
    <t xml:space="preserve">1. Operacja wpisuje się w cele LSR:</t>
  </si>
  <si>
    <t xml:space="preserve">1.1 Cel ogólny LSR</t>
  </si>
  <si>
    <t xml:space="preserve">Jak powiększyć pole?</t>
  </si>
  <si>
    <t xml:space="preserve">1.2 Cel(e) szczegółowy(e) LSR</t>
  </si>
  <si>
    <t xml:space="preserve">1.3 Przedsięwzięcia LSR</t>
  </si>
  <si>
    <t xml:space="preserve">1.4 Uzasadnienie zgodności z celami LSR i kryteriami wyboru operacji przez LGD </t>
  </si>
  <si>
    <t xml:space="preserve">2. Tytuł operacji</t>
  </si>
  <si>
    <t xml:space="preserve">3. Opis operacji </t>
  </si>
  <si>
    <t xml:space="preserve">4. Zakres operacji</t>
  </si>
  <si>
    <t xml:space="preserve">4.1</t>
  </si>
  <si>
    <t xml:space="preserve">Wzmocnienie kapitału społecznego, w tym przez podnoszenie wiedzy społeczności lokalnej w zakresie ochrony środowiska i zmian klimatycznych, także z wykorzystaniem rozwiązań innowacyjnych</t>
  </si>
  <si>
    <t xml:space="preserve">4.2</t>
  </si>
  <si>
    <t xml:space="preserve">Rozwój przedsiębiorczości na obszarze wiejskim objętym strategią rozwoju lokalnego kierowanego przez społeczność:</t>
  </si>
  <si>
    <t xml:space="preserve">4.2.1</t>
  </si>
  <si>
    <t xml:space="preserve"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</si>
  <si>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 xml:space="preserve">4.2.2</t>
  </si>
  <si>
    <t xml:space="preserve">rozwijanie działalności gospodarczej</t>
  </si>
  <si>
    <t xml:space="preserve">­</t>
  </si>
  <si>
    <t xml:space="preserve">w tym podnoszenie kompetencji osób realizujących operacje w tym zakresie</t>
  </si>
  <si>
    <t xml:space="preserve">4.3</t>
  </si>
  <si>
    <t xml:space="preserve">Wspieranie współpracy między podmiotami wykonującymi działalność gospodarczą na obszarze wiejskim objętym LSR:</t>
  </si>
  <si>
    <t xml:space="preserve">4.3.1</t>
  </si>
  <si>
    <t xml:space="preserve">w ramach krótkich łańcuchów dostaw, lub</t>
  </si>
  <si>
    <t xml:space="preserve">4.3.2</t>
  </si>
  <si>
    <t xml:space="preserve">w zakresie świadczenia usług turystycznych, lub</t>
  </si>
  <si>
    <t xml:space="preserve">4.3.3</t>
  </si>
  <si>
    <t xml:space="preserve">w zakresie rozwijania rynków zbytu produktów lub usług lokalnych</t>
  </si>
  <si>
    <t xml:space="preserve">4.4</t>
  </si>
  <si>
    <r>
      <rPr>
        <sz val="9"/>
        <rFont val="Arial"/>
        <family val="2"/>
        <charset val="238"/>
      </rPr>
      <t xml:space="preserve">Rozwój rynków zbytu produktów i usług lokalnych, z wyłączeniem operacji polegających na budowie lub modernizacji targowisk objętych zakresem wsparcia w ramach działania </t>
    </r>
    <r>
      <rPr>
        <i val="true"/>
        <sz val="9"/>
        <rFont val="Arial"/>
        <family val="2"/>
        <charset val="238"/>
      </rPr>
      <t xml:space="preserve">Podstawowe usługi i odnowa wsi na obszarach wiejskich</t>
    </r>
  </si>
  <si>
    <t xml:space="preserve">4.5</t>
  </si>
  <si>
    <t xml:space="preserve">Zachowanie dziedzictwa lokalnego</t>
  </si>
  <si>
    <t xml:space="preserve"> - w tym wyposażenie mające na celu szerzenie lokalnej kultury i dziedzictwa lokalnego</t>
  </si>
  <si>
    <t xml:space="preserve">4.6</t>
  </si>
  <si>
    <t xml:space="preserve">Rozwój ogólnodostępnej i niekomercyjnej infrastruktury turystycznej lub rekreacyjnej, lub kulturalnej</t>
  </si>
  <si>
    <t xml:space="preserve"> - w tym wyposażenie podmiotów działających w sferze kultury</t>
  </si>
  <si>
    <t xml:space="preserve">4.7</t>
  </si>
  <si>
    <t xml:space="preserve">Budowa lub przebudowa publicznych dróg gminnych lub powiatowych, które:</t>
  </si>
  <si>
    <t xml:space="preserve">4.7.1</t>
  </si>
  <si>
    <t xml:space="preserve">umożliwiają połączenie obiektów użyteczności publicznej, w których są świadczone usługi społeczne, zdrowotne, opiekuńczo-wychowawcze lub edukacyjne dla ludności lokalnej, z siecią dróg publicznych albo</t>
  </si>
  <si>
    <t xml:space="preserve">4.7.2</t>
  </si>
  <si>
    <t xml:space="preserve">skracają dystans lub czas dojazdu do obiektów użyteczności publicznej, w których są świadczone usługi społeczne, zdrowotne, opiekuńczo-wychowawcze lub edukacyjne dla ludności lokalnej</t>
  </si>
  <si>
    <t xml:space="preserve">4.8</t>
  </si>
  <si>
    <t xml:space="preserve">Promowanie obszaru objętego LSR, w tym produktów lub usług lokalnych</t>
  </si>
  <si>
    <t xml:space="preserve">5. Rodzaj operacji: </t>
  </si>
  <si>
    <t xml:space="preserve">5.1 Operacja inwestycyjna</t>
  </si>
  <si>
    <t xml:space="preserve">5.2 Operacja nieinwestycyjna</t>
  </si>
  <si>
    <t xml:space="preserve">6. Cel(e) operacji</t>
  </si>
  <si>
    <t xml:space="preserve">7.  Wskaźniki, których osiągnięcie jest zakładane w wyniku realizacji operacji, w tym planowane wskaźniki osiągnięcia celu(ów) operacji</t>
  </si>
  <si>
    <t xml:space="preserve">7.1 Wskaźniki obowiązkowe</t>
  </si>
  <si>
    <t xml:space="preserve">Wskaźnik </t>
  </si>
  <si>
    <t xml:space="preserve">Wartość docelowa wskaźnika</t>
  </si>
  <si>
    <t xml:space="preserve">Jednostka miary wskaźnika</t>
  </si>
  <si>
    <t xml:space="preserve">Sposób pomiaru wskaźnika</t>
  </si>
  <si>
    <t xml:space="preserve">1.</t>
  </si>
  <si>
    <t xml:space="preserve">Liczba utworzonych miejsc pracy</t>
  </si>
  <si>
    <t xml:space="preserve">pełny etat średnioroczny</t>
  </si>
  <si>
    <t xml:space="preserve">2.</t>
  </si>
  <si>
    <t xml:space="preserve">Liczba utrzymanych miejsc pracy </t>
  </si>
  <si>
    <t xml:space="preserve">3.</t>
  </si>
  <si>
    <t xml:space="preserve">Liczba sieci w zakresie usług turystycznych, które otrzymały wsparcie w ramach realizacji LSR</t>
  </si>
  <si>
    <t xml:space="preserve">szt.</t>
  </si>
  <si>
    <t xml:space="preserve">4.</t>
  </si>
  <si>
    <t xml:space="preserve">Liczba podmiotów w ramach sieci w zakresie usług turystycznych</t>
  </si>
  <si>
    <t xml:space="preserve">5.</t>
  </si>
  <si>
    <t xml:space="preserve">Liczba sieci w zakresie krótkich łańcuchów żywnościowych lub rynków lokalnych, które otrzymały wsparcie w ramach realizacji LSR</t>
  </si>
  <si>
    <t xml:space="preserve">6.</t>
  </si>
  <si>
    <t xml:space="preserve">Liczba nowych inkubatorów (centrów) przetwórstwa lokalnego</t>
  </si>
  <si>
    <t xml:space="preserve">7.</t>
  </si>
  <si>
    <t xml:space="preserve">Liczba zmodernizowanych inkubatorów (centrów) przetwórstwa lokalnego</t>
  </si>
  <si>
    <t xml:space="preserve">8.</t>
  </si>
  <si>
    <t xml:space="preserve">Długość wybudowanych lub przebudowanych dróg</t>
  </si>
  <si>
    <t xml:space="preserve">km</t>
  </si>
  <si>
    <t xml:space="preserve">9.</t>
  </si>
  <si>
    <t xml:space="preserve">Liczba szkoleń</t>
  </si>
  <si>
    <t xml:space="preserve">10.</t>
  </si>
  <si>
    <t xml:space="preserve">Liczba osób przeszkolonych</t>
  </si>
  <si>
    <t xml:space="preserve">osoba</t>
  </si>
  <si>
    <t xml:space="preserve">11.</t>
  </si>
  <si>
    <t xml:space="preserve">Liczba nowych obiektów infrastruktury turystycznej i rekreacyjnej</t>
  </si>
  <si>
    <t xml:space="preserve">12.</t>
  </si>
  <si>
    <t xml:space="preserve">Liczba przebudowanych obiektów infrastruktury turystycznej i rekreacyjnej</t>
  </si>
  <si>
    <t xml:space="preserve">13.</t>
  </si>
  <si>
    <t xml:space="preserve">Liczba nowych miejsc noclegowych </t>
  </si>
  <si>
    <t xml:space="preserve">14.</t>
  </si>
  <si>
    <t xml:space="preserve">Długość wybudowanych lub przebudowanych ścieżek rowerowych i szlaków turystycznych</t>
  </si>
  <si>
    <t xml:space="preserve">15.</t>
  </si>
  <si>
    <t xml:space="preserve">Liczba zabytków poddanych pracom konserwatorskim lub restauratorskim</t>
  </si>
  <si>
    <t xml:space="preserve">16.</t>
  </si>
  <si>
    <t xml:space="preserve">Liczba podmiotów wspartych w ramach operacji obejmujących wyposażenie mające na celu szerzenie lokalnej kultury i dziedzictwa lokalnego</t>
  </si>
  <si>
    <t xml:space="preserve">17.</t>
  </si>
  <si>
    <t xml:space="preserve">Liczba wydarzeń / imprez </t>
  </si>
  <si>
    <t xml:space="preserve">18.</t>
  </si>
  <si>
    <t xml:space="preserve">Liczba podmiotów korzystających z infrastruktury służącej przetwarzaniu produktów rolnych rocznie</t>
  </si>
  <si>
    <t xml:space="preserve">19.</t>
  </si>
  <si>
    <t xml:space="preserve">Liczba osób, które skorzystały z nowych miejsc noclegowych w ciągu roku w nowych lub przebudowanych obiektach turystycznych</t>
  </si>
  <si>
    <t xml:space="preserve">20.</t>
  </si>
  <si>
    <t xml:space="preserve">Liczba osób korzystających z nowej lub przebudowanej infrastruktury drogowej w zakresie włączenia społecznego</t>
  </si>
  <si>
    <t xml:space="preserve">21.</t>
  </si>
  <si>
    <t xml:space="preserve">Liczba podmiotów w ramach sieci w zakresie krótkich łańcuchów żywnościowych lub rynków lokalnych, które otrzymały wsparcie w ramach realizacji LSR</t>
  </si>
  <si>
    <t xml:space="preserve">22.</t>
  </si>
  <si>
    <t xml:space="preserve">Liczba godzin pracy wolontariuszy zaangażowanych w realizację operacji</t>
  </si>
  <si>
    <t xml:space="preserve">osobogodzina</t>
  </si>
  <si>
    <t xml:space="preserve">23.</t>
  </si>
  <si>
    <t xml:space="preserve">Liczba osób oceniających szkolenia jako adekwatne do oczekiwań </t>
  </si>
  <si>
    <t xml:space="preserve">7.2 Pozostałe wskaźniki</t>
  </si>
  <si>
    <t xml:space="preserve">7.3 </t>
  </si>
  <si>
    <t xml:space="preserve">Wyliczenie wartości początkowej dla wskaźnika liczba utworzonych miejsc pracy</t>
  </si>
  <si>
    <t xml:space="preserve">7.3.1</t>
  </si>
  <si>
    <t xml:space="preserve">Średnia arytmetyczna stanu zatrudnienia z okresu 12 miesięcy poprzedzających miesiąc złożenia wniosku o przyznanie pomocy (w przeliczeniu na pełne etaty)</t>
  </si>
  <si>
    <t xml:space="preserve">,</t>
  </si>
  <si>
    <t xml:space="preserve">7.3.2</t>
  </si>
  <si>
    <t xml:space="preserve">Stan zatrudnienia w miesiącu poprzedzającym miesiąc złożenia wniosku (w przeliczeniu na pełne etaty)</t>
  </si>
  <si>
    <t xml:space="preserve">7.3.3</t>
  </si>
  <si>
    <t xml:space="preserve">Planowany stan docelowy zatrudnienia, który został określony w związku z realizacją innej operacji w ramach poddziałania 19.2</t>
  </si>
  <si>
    <t xml:space="preserve">7.3.4</t>
  </si>
  <si>
    <t xml:space="preserve">Liczba miejsc pracy (w przeliczeniu na pełne etaty) planowanych do utworzenia w wyniku realizacji operacji, które należy utrzymać do dnia, w którym upłynie 3 lata od dnia wypłaty płatności końcowej</t>
  </si>
  <si>
    <t xml:space="preserve">7.3.5</t>
  </si>
  <si>
    <t xml:space="preserve">Planowany docelowy stan zatrudnienia osiągnięty w wyniku realizacji operacji, który należy utrzymać do dnia, w którym upłynie 3 lata od dnia wypłaty płatności końcowej</t>
  </si>
  <si>
    <t xml:space="preserve">7.4</t>
  </si>
  <si>
    <t xml:space="preserve">Informacja dotycząca wskaźnika liczba planowanych do utrzymania miejsc pracy</t>
  </si>
  <si>
    <t xml:space="preserve">7.4.1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</si>
  <si>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</si>
  <si>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 xml:space="preserve">7.4.2</t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</si>
  <si>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</si>
  <si>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t xml:space="preserve">7.4.3 </t>
  </si>
  <si>
    <t xml:space="preserve">Rodzaj planowanych do utrzymania miejsc pracy (opis)</t>
  </si>
  <si>
    <t xml:space="preserve">8. Lokalizacja operacji (miejsce realizacji operacji) </t>
  </si>
  <si>
    <t xml:space="preserve">8.1.7 Miejscowość</t>
  </si>
  <si>
    <t xml:space="preserve">8.8 Ulica / nr działki</t>
  </si>
  <si>
    <t xml:space="preserve">8.11 Telefon stacjonarny / komórkowy</t>
  </si>
  <si>
    <t xml:space="preserve">8.12 Fax</t>
  </si>
  <si>
    <t xml:space="preserve">8.13 Inne miejsce przechowywania / garażowania</t>
  </si>
  <si>
    <r>
      <rPr>
        <sz val="9"/>
        <rFont val="Arial"/>
        <family val="2"/>
        <charset val="238"/>
      </rPr>
      <t xml:space="preserve">8.1 Lokalizacja operacji - miejsce garażowania </t>
    </r>
    <r>
      <rPr>
        <i val="true"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</si>
  <si>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 xml:space="preserve">8.1.1 Kraj</t>
  </si>
  <si>
    <t xml:space="preserve">8.1.2 Województwo</t>
  </si>
  <si>
    <t xml:space="preserve">8.1.3 Powiat</t>
  </si>
  <si>
    <t xml:space="preserve">8.1.4 Gmina</t>
  </si>
  <si>
    <t xml:space="preserve">8.1.5 Kod pocztowy</t>
  </si>
  <si>
    <t xml:space="preserve">8.1.6 Poczta</t>
  </si>
  <si>
    <t xml:space="preserve">8.1.8 Ulica / nr działki</t>
  </si>
  <si>
    <t xml:space="preserve">8.1.9 Nr domu</t>
  </si>
  <si>
    <t xml:space="preserve">8.1.10 Nr lokalu</t>
  </si>
  <si>
    <r>
      <rPr>
        <sz val="9"/>
        <rFont val="Arial"/>
        <family val="2"/>
        <charset val="238"/>
      </rPr>
      <t xml:space="preserve">9. Informacja o działkach ewidencyjnych wchodzących w skład nieruchomości, na których realizowana będzie operacja </t>
    </r>
    <r>
      <rPr>
        <i val="true"/>
        <sz val="9"/>
        <rFont val="Arial"/>
        <family val="2"/>
        <charset val="238"/>
      </rPr>
      <t xml:space="preserve">(wypełnić, jeżeli operacja będzie trwale związana z nieruchomością)
</t>
    </r>
  </si>
  <si>
    <t xml:space="preserve">Położenie działki ewidencyjnej</t>
  </si>
  <si>
    <t xml:space="preserve">Dane według ewidencji gruntów i budynków</t>
  </si>
  <si>
    <t xml:space="preserve">Informacje szczegółowe 
(nr el. księgi wieczystej,
powierzchnia działki)</t>
  </si>
  <si>
    <t xml:space="preserve">Województwo</t>
  </si>
  <si>
    <t xml:space="preserve">Powiat</t>
  </si>
  <si>
    <t xml:space="preserve">Gmina</t>
  </si>
  <si>
    <t xml:space="preserve">Nazwa obrębu ewidencyjnego</t>
  </si>
  <si>
    <t xml:space="preserve">Numer obrębu ewidencyjnego</t>
  </si>
  <si>
    <t xml:space="preserve">Nr działki ewidencyjnej</t>
  </si>
  <si>
    <t xml:space="preserve">10. Planowane terminy realizacji operacji (miesiąc / rok)</t>
  </si>
  <si>
    <t xml:space="preserve">10.1 Etap I</t>
  </si>
  <si>
    <t xml:space="preserve">10.2 Etap II</t>
  </si>
  <si>
    <t xml:space="preserve">11. Określenie możliwości realizacji operacji przez podmiot ubiegający się o przyznanie pomocy bez udziału środków publicznych </t>
  </si>
  <si>
    <t xml:space="preserve">A. Określenie poziomu i zakresu, do jakiego podmiot ubiegający się o przyznanie pomocy zrealizowałby operację bez pomocy publicznej:</t>
  </si>
  <si>
    <t xml:space="preserve">11.1 Planowana do realizacji operacja powstałaby bez pomocy publicznej w zakresie identycznym jak wskazany we wniosku o przyznanie pomocy, z zastosowaniem tych samych rozwiązań technicznych / technologicznych</t>
  </si>
  <si>
    <t xml:space="preserve">11.2 Jeżeli w punkcie 11.1 zaznaczono NIE, należy podać wartość netto nakładów operacji, które zostałyby poniesione w przypadku nieotrzymania pomocy (szacunkowo w zł)</t>
  </si>
  <si>
    <t xml:space="preserve">B. Określenie czasu realizacji operacji przez podmiot ubiegający się o przyznanie pomocy:</t>
  </si>
  <si>
    <t xml:space="preserve">11.3 W przypadku niekorzystania z pomocy finansowej podmiot ubiegający się o przyznanie pomocy rozpocząłby realizację operacji w tym samym czasie</t>
  </si>
  <si>
    <t xml:space="preserve">11.4 W przypadku niekorzystania z pomocy finansowej podmiot ubiegający się o przyznanie pomocy zakończyłby operację w tym samym czasie (tzn. w miesiącu, w którym zaplanowano złożenie wniosku o płatność)</t>
  </si>
  <si>
    <t xml:space="preserve"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</si>
  <si>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 xml:space="preserve">B.IV. PLAN FINANSOWY OPERACJI</t>
  </si>
  <si>
    <t xml:space="preserve">1. Numer podmiotu wspólnie wnioskującego </t>
  </si>
  <si>
    <t xml:space="preserve">1.1 Środki własne podmiotu ubiegającego się o przyznanie pomocy stanowią krajowy wkład publiczny</t>
  </si>
  <si>
    <t xml:space="preserve">2. Planowane koszty realizacji operacji</t>
  </si>
  <si>
    <t xml:space="preserve">Rodzaje kosztów</t>
  </si>
  <si>
    <t xml:space="preserve">Całkowite koszty operacji
(w zł)</t>
  </si>
  <si>
    <t xml:space="preserve">Koszty kwalifikowalne operacji (w zł)</t>
  </si>
  <si>
    <r>
      <rPr>
        <sz val="9"/>
        <rFont val="Arial"/>
        <family val="2"/>
        <charset val="238"/>
      </rPr>
      <t xml:space="preserve"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z wyłączeniem kosztów ogólnych</t>
    </r>
  </si>
  <si>
    <t xml:space="preserve">2.2 Wartość wkładu rzeczowego w formie nieodpłatnej, w tym:</t>
  </si>
  <si>
    <t xml:space="preserve">2.2.1 wartość towarów</t>
  </si>
  <si>
    <t xml:space="preserve">2.2.2 wartość gruntów lub nieruchomości</t>
  </si>
  <si>
    <t xml:space="preserve">2.2.3 wartość nieodpłatnej pracy</t>
  </si>
  <si>
    <t xml:space="preserve">2.3 Koszty ogólne</t>
  </si>
  <si>
    <t xml:space="preserve">2.4 Inne koszty (niekwalifikowalne)</t>
  </si>
  <si>
    <t xml:space="preserve">2.5 Koszty realizacji operacji razem (suma wierszy 2.1, 2.2, 2.3 oraz 2.4)</t>
  </si>
  <si>
    <t xml:space="preserve">3. Limit pomocy</t>
  </si>
  <si>
    <t xml:space="preserve">3.1 Limit pomocy de minimis</t>
  </si>
  <si>
    <r>
      <rPr>
        <sz val="9"/>
        <rFont val="Arial"/>
        <family val="2"/>
        <charset val="238"/>
      </rPr>
      <t xml:space="preserve">3.1.1 Pozostały do wykorzystania limit pomocy de minimis (w zł) </t>
    </r>
    <r>
      <rPr>
        <sz val="8"/>
        <rFont val="Arial"/>
        <family val="2"/>
        <charset val="238"/>
      </rPr>
      <t xml:space="preserve">(</t>
    </r>
    <r>
      <rPr>
        <i val="true"/>
        <sz val="8"/>
        <rFont val="Arial"/>
        <family val="2"/>
        <charset val="238"/>
      </rPr>
      <t xml:space="preserve">zgodnie z danymi z załącznika B.VII.B.9.1</t>
    </r>
    <r>
      <rPr>
        <sz val="8"/>
        <rFont val="Arial"/>
        <family val="2"/>
        <charset val="238"/>
      </rPr>
      <t xml:space="preserve">)</t>
    </r>
  </si>
  <si>
    <t xml:space="preserve">3.2 Obowiązujący podmiot ubiegający się o przyznanie pomocy limit pomocy na operację / Beneficjenta w ramach PROW na lata 2014 – 2020 (w zł) </t>
  </si>
  <si>
    <t xml:space="preserve">3.2.1 Limit pomocy na operację / Beneficjenta w ramach PROW na lata 2014 – 2020</t>
  </si>
  <si>
    <t xml:space="preserve">3.2.2 Pomoc uzyskana uprzednio w poddziałaniu 19.2 (numer umowy o przyznaniu pomocy):</t>
  </si>
  <si>
    <t xml:space="preserve">Kwota (w zł)</t>
  </si>
  <si>
    <t xml:space="preserve">3.2.2.1</t>
  </si>
  <si>
    <t xml:space="preserve">3.2.2.2</t>
  </si>
  <si>
    <t xml:space="preserve">3.2.2.3</t>
  </si>
  <si>
    <t xml:space="preserve">3.2.2.4</t>
  </si>
  <si>
    <r>
      <rPr>
        <sz val="9"/>
        <rFont val="Arial"/>
        <family val="2"/>
        <charset val="238"/>
      </rPr>
      <t xml:space="preserve">3.3 Łączna kwota otrzymanej pomocy </t>
    </r>
    <r>
      <rPr>
        <i val="true"/>
        <sz val="7"/>
        <rFont val="Arial"/>
        <family val="2"/>
        <charset val="238"/>
      </rPr>
      <t xml:space="preserve">(suma pól od 3.2.2.1 do ...)</t>
    </r>
  </si>
  <si>
    <r>
      <rPr>
        <sz val="9"/>
        <rFont val="Arial"/>
        <family val="2"/>
        <charset val="238"/>
      </rPr>
      <t xml:space="preserve">3.4 Pozostały do wykorzystania limit pomocy w ramach PROW na lata 2014 – 2020 (w zł)
</t>
    </r>
    <r>
      <rPr>
        <i val="true"/>
        <sz val="8"/>
        <rFont val="Arial"/>
        <family val="2"/>
        <charset val="238"/>
      </rPr>
      <t xml:space="preserve">(różnica pól 3.2.1 i 3.3, nie więcej niż kwota z pola 3.1.1) </t>
    </r>
  </si>
  <si>
    <r>
      <rPr>
        <sz val="10"/>
        <rFont val="Arial"/>
        <family val="2"/>
        <charset val="238"/>
      </rPr>
      <t xml:space="preserve">4. Koszty kwalifikowalne planowane do poniesienia w ramach operacji</t>
    </r>
    <r>
      <rPr>
        <i val="true"/>
        <sz val="7"/>
        <rFont val="Arial"/>
        <family val="2"/>
        <charset val="238"/>
      </rPr>
      <t xml:space="preserve"> </t>
    </r>
  </si>
  <si>
    <r>
      <rPr>
        <sz val="9"/>
        <rFont val="Arial"/>
        <family val="2"/>
        <charset val="238"/>
      </rPr>
      <t xml:space="preserve">4.1 Koszty kwalifikowalne operacji </t>
    </r>
    <r>
      <rPr>
        <i val="true"/>
        <sz val="7"/>
        <rFont val="Arial"/>
        <family val="2"/>
        <charset val="238"/>
      </rPr>
      <t xml:space="preserve">(suma pól 4.2 i 4.3)</t>
    </r>
    <r>
      <rPr>
        <sz val="9"/>
        <rFont val="Arial"/>
        <family val="2"/>
        <charset val="238"/>
      </rPr>
      <t xml:space="preserve">, w tym:</t>
    </r>
  </si>
  <si>
    <t xml:space="preserve">4.2 Koszty kwalifikowalne I etapu operacji </t>
  </si>
  <si>
    <t xml:space="preserve">4.3 Koszty kwalifikowalne II etapu operacji </t>
  </si>
  <si>
    <t xml:space="preserve">5. Poziom dofinansowania operacji o jaki wnioskuje podmiot ubiegający się o przyznanie pomocy (%)</t>
  </si>
  <si>
    <t xml:space="preserve">6. Wnioskowana kwota pomocy</t>
  </si>
  <si>
    <r>
      <rPr>
        <sz val="9"/>
        <rFont val="Arial"/>
        <family val="2"/>
        <charset val="238"/>
      </rPr>
      <t xml:space="preserve">6.1 Wnioskowana kwota pomocy </t>
    </r>
    <r>
      <rPr>
        <i val="true"/>
        <sz val="7"/>
        <rFont val="Arial"/>
        <family val="2"/>
        <charset val="238"/>
      </rPr>
      <t xml:space="preserve">(suma pól 6.2 i 6.3)</t>
    </r>
    <r>
      <rPr>
        <sz val="9"/>
        <rFont val="Arial"/>
        <family val="2"/>
        <charset val="238"/>
      </rPr>
      <t xml:space="preserve">, w tym:</t>
    </r>
  </si>
  <si>
    <r>
      <rPr>
        <sz val="9"/>
        <rFont val="Arial"/>
        <family val="2"/>
        <charset val="238"/>
      </rPr>
      <t xml:space="preserve">6.2 Wnioskowana kwota pomocy dla I etapu operacji </t>
    </r>
    <r>
      <rPr>
        <i val="true"/>
        <sz val="7"/>
        <rFont val="Arial"/>
        <family val="2"/>
        <charset val="238"/>
      </rPr>
      <t xml:space="preserve">(suma pól 6.2.1 i 6.2.2; wartość z pola 6.2.1 dla JSFP)</t>
    </r>
    <r>
      <rPr>
        <sz val="9"/>
        <rFont val="Arial"/>
        <family val="2"/>
        <charset val="238"/>
      </rPr>
      <t xml:space="preserve">, w tym:</t>
    </r>
  </si>
  <si>
    <t xml:space="preserve">6.2.1 Publiczne środki wspólnotowe (wkład EFRROW)</t>
  </si>
  <si>
    <t xml:space="preserve">6.2.2 Publiczne środki krajowe (wkład krajowy) wypłacane przez ARiMR</t>
  </si>
  <si>
    <t xml:space="preserve">6.2.3 Wkład własny podmiotu ubiegającego się o przyznanie pomocy stanowiący publiczne środki krajowe </t>
  </si>
  <si>
    <r>
      <rPr>
        <sz val="9"/>
        <rFont val="Arial"/>
        <family val="2"/>
        <charset val="238"/>
      </rPr>
      <t xml:space="preserve">6.3 Wnioskowana kwota pomocy dla II etapu </t>
    </r>
    <r>
      <rPr>
        <i val="true"/>
        <sz val="7"/>
        <rFont val="Arial"/>
        <family val="2"/>
        <charset val="238"/>
      </rPr>
      <t xml:space="preserve">(suma pól 6.3.1 i 6.3.2; wartość z pola 6.3.1 dla JSFP)</t>
    </r>
    <r>
      <rPr>
        <sz val="9"/>
        <rFont val="Arial"/>
        <family val="2"/>
        <charset val="238"/>
      </rPr>
      <t xml:space="preserve">, w tym:</t>
    </r>
  </si>
  <si>
    <t xml:space="preserve">6.3.1 Publiczne środki wspólnotowe (wkład EFRROW)</t>
  </si>
  <si>
    <t xml:space="preserve">6.3.2 Publiczne środki krajowe (wkład krajowy) wypłacane przez ARiMR</t>
  </si>
  <si>
    <t xml:space="preserve">6.3.3 Wkład własny podmiotu ubiegającego się o przyznanie pomocy stanowiący publiczne środki krajowe </t>
  </si>
  <si>
    <r>
      <rPr>
        <i val="true"/>
        <vertAlign val="superscript"/>
        <sz val="7"/>
        <rFont val="Arial"/>
        <family val="2"/>
        <charset val="238"/>
      </rPr>
      <t xml:space="preserve">3 </t>
    </r>
    <r>
      <rPr>
        <i val="true"/>
        <sz val="7"/>
        <rFont val="Arial"/>
        <family val="2"/>
        <charset val="238"/>
      </rPr>
      <t xml:space="preserve"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</si>
  <si>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r>
      <rPr>
        <sz val="9"/>
        <rFont val="Arial"/>
        <family val="2"/>
        <charset val="238"/>
      </rPr>
      <t xml:space="preserve">7. Prefinansowanie operacji</t>
    </r>
    <r>
      <rPr>
        <vertAlign val="superscript"/>
        <sz val="9"/>
        <rFont val="Arial"/>
        <family val="2"/>
        <charset val="238"/>
      </rPr>
      <t xml:space="preserve">4</t>
    </r>
  </si>
  <si>
    <t xml:space="preserve">W związku z realizacją operacji wnioskuję o wypłatę:</t>
  </si>
  <si>
    <r>
      <rPr>
        <sz val="9"/>
        <rFont val="Arial"/>
        <family val="2"/>
        <charset val="238"/>
      </rPr>
      <t xml:space="preserve">7.1 zaliczki</t>
    </r>
    <r>
      <rPr>
        <vertAlign val="superscript"/>
        <sz val="9"/>
        <rFont val="Arial"/>
        <family val="2"/>
        <charset val="238"/>
      </rPr>
      <t xml:space="preserve">5</t>
    </r>
    <r>
      <rPr>
        <sz val="9"/>
        <rFont val="Arial"/>
        <family val="2"/>
        <charset val="238"/>
      </rPr>
      <t xml:space="preserve"> </t>
    </r>
  </si>
  <si>
    <t xml:space="preserve">7.1.1 Wysokość zaliczki (zł)</t>
  </si>
  <si>
    <t xml:space="preserve">7.1.2. Koszty kwalifikowalne realizacji operacji w części dotyczącej inwestycji, dla:</t>
  </si>
  <si>
    <t xml:space="preserve">7.1.3 Wnioskowana kwota pomocy przypadająca na koszty kwalifikowalne realizacji operacji w części dotyczącej inwestycji, dla:</t>
  </si>
  <si>
    <t xml:space="preserve"> I etapu</t>
  </si>
  <si>
    <t xml:space="preserve"> II etapu</t>
  </si>
  <si>
    <t xml:space="preserve">Razem</t>
  </si>
  <si>
    <t xml:space="preserve">7.1.4 Wnioskowana kwota zaliczki, dla:</t>
  </si>
  <si>
    <t xml:space="preserve">7.1.5 Planowany termin wypłaty zaliczki w ramach: </t>
  </si>
  <si>
    <t xml:space="preserve">I transzy</t>
  </si>
  <si>
    <t xml:space="preserve">(miesiąc-rok)</t>
  </si>
  <si>
    <t xml:space="preserve">II transzy</t>
  </si>
  <si>
    <t xml:space="preserve">7.1.6 Rozliczenie zaliczki (zł)</t>
  </si>
  <si>
    <t xml:space="preserve">7.1.6.1 Rozliczenie zaliczki w przypadku operacji realizowanych w dwóch etapach nastąpi :</t>
  </si>
  <si>
    <t xml:space="preserve">7.1.6.2 w ramach pierwszego wniosku o płatność (pośrednią)</t>
  </si>
  <si>
    <t xml:space="preserve">7.1.6.3 w ramach wniosku o płatność ostateczną</t>
  </si>
  <si>
    <t xml:space="preserve">7.1.6.4 w ramach każdego z dwóch wniosków o płatność, w wysokości:</t>
  </si>
  <si>
    <t xml:space="preserve">7.1.6.4.1 Etap I</t>
  </si>
  <si>
    <t xml:space="preserve">7.1.6.4.2 Etap II</t>
  </si>
  <si>
    <r>
      <rPr>
        <sz val="9"/>
        <rFont val="Arial"/>
        <family val="2"/>
        <charset val="238"/>
      </rPr>
      <t xml:space="preserve"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</si>
  <si>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 xml:space="preserve">w wysokości (zł)</t>
  </si>
  <si>
    <r>
      <rPr>
        <b val="true"/>
        <i val="true"/>
        <sz val="7"/>
        <rFont val="Arial"/>
        <family val="2"/>
        <charset val="238"/>
      </rPr>
      <t xml:space="preserve">Uwaga!
Podmiot ubiegający się o przyznanie pomocy nie może ubiegać się o wyprzedzające finansowanie kosztów kwalifikowalnych operacji i wypłatę zaliczki na realizację tej samej operacji.
</t>
    </r>
    <r>
      <rPr>
        <i val="true"/>
        <sz val="7"/>
        <rFont val="Arial"/>
        <family val="2"/>
        <charset val="238"/>
      </rPr>
      <t xml:space="preserve">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</si>
  <si>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rPr>
        <i val="true"/>
        <vertAlign val="superscript"/>
        <sz val="7"/>
        <rFont val="Arial"/>
        <family val="2"/>
        <charset val="238"/>
      </rPr>
      <t xml:space="preserve">4 </t>
    </r>
    <r>
      <rPr>
        <i val="true"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 val="true"/>
        <vertAlign val="superscript"/>
        <sz val="7"/>
        <rFont val="Arial"/>
        <family val="2"/>
        <charset val="238"/>
      </rPr>
      <t xml:space="preserve">5</t>
    </r>
    <r>
      <rPr>
        <i val="true"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 val="true"/>
        <vertAlign val="superscript"/>
        <sz val="7"/>
        <rFont val="Arial"/>
        <family val="2"/>
        <charset val="238"/>
      </rPr>
      <t xml:space="preserve">6</t>
    </r>
    <r>
      <rPr>
        <i val="true"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</si>
  <si>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 xml:space="preserve">(wybierz kategorię wnioskodawcy z listy)</t>
  </si>
  <si>
    <t xml:space="preserve">2.2.2 Jednostka sektora finansów publicznych</t>
  </si>
  <si>
    <t xml:space="preserve">2.2.3 Jednostka organizacyjna związku wyznaniowego i kościoła</t>
  </si>
  <si>
    <t xml:space="preserve">2.2.4 Spółka z o.o.</t>
  </si>
  <si>
    <t xml:space="preserve">2.2.5 Spółka akcyjna</t>
  </si>
  <si>
    <t xml:space="preserve">2.2.6 Spółdzielnia</t>
  </si>
  <si>
    <t xml:space="preserve">2.2.7 Stowarzyszenie rejestrowe</t>
  </si>
  <si>
    <t xml:space="preserve">2.2.8 Związek stowarzyszeń, z wyłączeniem stowarzyszeń JST</t>
  </si>
  <si>
    <t xml:space="preserve">2.2.9 Fundacja</t>
  </si>
  <si>
    <t xml:space="preserve">2.2.10 Inna osoba prawna</t>
  </si>
  <si>
    <t xml:space="preserve">2.3.1 Spółka jawna</t>
  </si>
  <si>
    <t xml:space="preserve">2.3.2 Spółka partnerska;2.3.3 Spółka komandytowa</t>
  </si>
  <si>
    <t xml:space="preserve">2.3.4 Spółka komandytowo-akcyjna</t>
  </si>
  <si>
    <t xml:space="preserve">2.3.5 Wspólnota mieszkaniowa</t>
  </si>
  <si>
    <t xml:space="preserve">2.3.5 Stowarzyszenie zwykłe</t>
  </si>
  <si>
    <t xml:space="preserve">2.3.6 Spółka z o.o. w organizacji</t>
  </si>
  <si>
    <t xml:space="preserve">2.3.7 Spółka akcyjna w organizacji</t>
  </si>
  <si>
    <t xml:space="preserve">2.3.8 Inna JONOP</t>
  </si>
  <si>
    <t xml:space="preserve">(wybierz kraj)</t>
  </si>
  <si>
    <t xml:space="preserve">Lichtenstein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</si>
  <si>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</si>
  <si>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</si>
  <si>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 xml:space="preserve"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</si>
  <si>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</si>
  <si>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</si>
  <si>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</si>
  <si>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</si>
  <si>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</si>
  <si>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</si>
  <si>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</si>
  <si>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 xml:space="preserve">B.V. ZESTAWIENIE RZECZOWO – FINANSOWE OPERACJI</t>
  </si>
  <si>
    <t xml:space="preserve">Wyszczególnienie zakresu rzeczowego </t>
  </si>
  <si>
    <t xml:space="preserve">Jedn. Miary</t>
  </si>
  <si>
    <t xml:space="preserve">Ilość (liczba)</t>
  </si>
  <si>
    <t xml:space="preserve">Koszty kwalifikowalne operacji 
Ogółem</t>
  </si>
  <si>
    <t xml:space="preserve">w tym VAT***</t>
  </si>
  <si>
    <t xml:space="preserve">Kwota kosztów kwalifikowalnych ogółem, w części dotyczącej inwestycji</t>
  </si>
  <si>
    <t xml:space="preserve">Koszty kwalifikowalne operacji 
I etap</t>
  </si>
  <si>
    <t xml:space="preserve">Koszty kwalifikowalne operacji 
 II etap</t>
  </si>
  <si>
    <t xml:space="preserve">Numer podmiotu wspólnie wnioskującego</t>
  </si>
  <si>
    <t xml:space="preserve">Ogółem</t>
  </si>
  <si>
    <t xml:space="preserve">w części dot. inwestycji </t>
  </si>
  <si>
    <t xml:space="preserve">w części dot. inwestycji</t>
  </si>
  <si>
    <t xml:space="preserve">I</t>
  </si>
  <si>
    <r>
      <rPr>
        <sz val="8"/>
        <rFont val="Arial"/>
        <family val="2"/>
        <charset val="238"/>
      </rPr>
      <t xml:space="preserve">Koszty kwalifikowalne, określone w §17 ust. 1 rozporządzenia</t>
    </r>
    <r>
      <rPr>
        <vertAlign val="superscript"/>
        <sz val="8"/>
        <rFont val="Arial"/>
        <family val="2"/>
        <charset val="238"/>
      </rPr>
      <t xml:space="preserve">3</t>
    </r>
    <r>
      <rPr>
        <sz val="8"/>
        <rFont val="Arial"/>
        <family val="2"/>
        <charset val="238"/>
      </rPr>
      <t xml:space="preserve">, z wyłączeniem kosztów ogólnych:</t>
    </r>
  </si>
  <si>
    <t xml:space="preserve">A*</t>
  </si>
  <si>
    <t xml:space="preserve">1**</t>
  </si>
  <si>
    <t xml:space="preserve">2**</t>
  </si>
  <si>
    <t xml:space="preserve">Suma</t>
  </si>
  <si>
    <t xml:space="preserve">A</t>
  </si>
  <si>
    <t xml:space="preserve">B*</t>
  </si>
  <si>
    <t xml:space="preserve">B</t>
  </si>
  <si>
    <t xml:space="preserve">Suma I</t>
  </si>
  <si>
    <t xml:space="preserve">II</t>
  </si>
  <si>
    <t xml:space="preserve">Wartość wkładu rzeczowego w formie nieodpłatnej, w tym:</t>
  </si>
  <si>
    <t xml:space="preserve">II.I</t>
  </si>
  <si>
    <t xml:space="preserve">Wartość towarów</t>
  </si>
  <si>
    <t xml:space="preserve">Suma II.I</t>
  </si>
  <si>
    <t xml:space="preserve">II.II</t>
  </si>
  <si>
    <t xml:space="preserve">Wartość gruntów lub nieruchomości </t>
  </si>
  <si>
    <t xml:space="preserve">Suma II.II</t>
  </si>
  <si>
    <t xml:space="preserve">II.III</t>
  </si>
  <si>
    <t xml:space="preserve">Wartość pracy (usług oraz robót budowlanych, świadczonych nieodpłatnie)</t>
  </si>
  <si>
    <t xml:space="preserve">Suma II.III</t>
  </si>
  <si>
    <t xml:space="preserve">Suma II</t>
  </si>
  <si>
    <t xml:space="preserve">III</t>
  </si>
  <si>
    <t xml:space="preserve">Koszty ogólne:</t>
  </si>
  <si>
    <t xml:space="preserve">Suma III </t>
  </si>
  <si>
    <t xml:space="preserve">IV</t>
  </si>
  <si>
    <t xml:space="preserve">Suma kosztów kwalifikowalnych operacji (I + II + III) </t>
  </si>
  <si>
    <t xml:space="preserve">w tym koszty </t>
  </si>
  <si>
    <t xml:space="preserve">IV.1</t>
  </si>
  <si>
    <t xml:space="preserve">dla podmiotu wspólnie wnioskującego nr: </t>
  </si>
  <si>
    <t xml:space="preserve">IV.2</t>
  </si>
  <si>
    <t xml:space="preserve">*   zadanie lub grupa zadań realizowanych w ramach operacji</t>
  </si>
  <si>
    <t xml:space="preserve">**  zadanie lub dostawa/robota/usługa realizowana w ramach zadania</t>
  </si>
  <si>
    <t xml:space="preserve">*** w przypadku podmiotu ubiegającego się o przyznanie pomocy, dla którego VAT nie będzie kosztem kwalifikowalnym należy wpisać 0,00.</t>
  </si>
  <si>
    <t xml:space="preserve">B.VI. OPIS ZADAŃ WYMIENIONYCH W ZESTAWIENIU RZECZOWO-FINANSOWYM OPERACJI</t>
  </si>
  <si>
    <r>
      <rPr>
        <sz val="8"/>
        <rFont val="Arial"/>
        <family val="2"/>
        <charset val="238"/>
      </rPr>
      <t xml:space="preserve">Oznaczenie 
zadania</t>
    </r>
    <r>
      <rPr>
        <vertAlign val="superscript"/>
        <sz val="8"/>
        <rFont val="Arial"/>
        <family val="2"/>
        <charset val="238"/>
      </rPr>
      <t xml:space="preserve">7</t>
    </r>
  </si>
  <si>
    <t xml:space="preserve">Nazwa zadania 
(dostawy / usługi / roboty budowlane)</t>
  </si>
  <si>
    <t xml:space="preserve">Jedn. miary</t>
  </si>
  <si>
    <t xml:space="preserve">Ilość / 
liczba</t>
  </si>
  <si>
    <t xml:space="preserve">Cena jednostkowa
(w zł)</t>
  </si>
  <si>
    <t xml:space="preserve">Kwota 
ogółem
(w zł)</t>
  </si>
  <si>
    <t xml:space="preserve">Uzasadnienie/Uwagi
Źródło ceny i marka, typ lub rodzaj
Parametr(y) charakteryzujące(y) przedmiot</t>
  </si>
  <si>
    <t xml:space="preserve">Razem:</t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</si>
  <si>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 val="true"/>
        <sz val="8"/>
        <rFont val="Arial"/>
        <family val="2"/>
        <charset val="238"/>
      </rPr>
      <t xml:space="preserve">Zestawieniem rzeczowo-finansowym operacji</t>
    </r>
    <r>
      <rPr>
        <sz val="8"/>
        <rFont val="Arial"/>
        <family val="2"/>
        <charset val="238"/>
      </rPr>
      <t xml:space="preserve">, podając symbol zadania z kolumny nr 1 Zestawienia, np. I.A.1.</t>
    </r>
  </si>
  <si>
    <t xml:space="preserve">B.VII. INFORMACJA O ZAŁĄCZNIKACH</t>
  </si>
  <si>
    <t xml:space="preserve">Wniosek w postaci dokumentu elektronicznego zapisanego na informatycznym nośniku danych</t>
  </si>
  <si>
    <t xml:space="preserve">Nazwa załącznika</t>
  </si>
  <si>
    <t xml:space="preserve">TAK / ND</t>
  </si>
  <si>
    <t xml:space="preserve">Liczba</t>
  </si>
  <si>
    <t xml:space="preserve">A.</t>
  </si>
  <si>
    <t xml:space="preserve">Załączniki dotyczące podmiotu ubiegającego się o przyznanie pomocy</t>
  </si>
  <si>
    <t xml:space="preserve">A.1.</t>
  </si>
  <si>
    <t xml:space="preserve">Osoba fizyczna, osoba fizyczna wykonująca działalność gospodarczą</t>
  </si>
  <si>
    <r>
      <rPr>
        <sz val="9"/>
        <rFont val="Arial"/>
        <family val="2"/>
        <charset val="238"/>
      </rPr>
      <t xml:space="preserve">Dokument tożsamości 
–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</si>
  <si>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</si>
  <si>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A.2.</t>
  </si>
  <si>
    <t xml:space="preserve">Osoba prawna / jednostka organizacyjna nieposiadająca osobowości prawnej, której ustawa przyznaje zdolność prawną </t>
  </si>
  <si>
    <r>
      <rPr>
        <sz val="9"/>
        <rFont val="Arial"/>
        <family val="2"/>
        <charset val="238"/>
      </rPr>
      <t xml:space="preserve"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</si>
  <si>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</si>
  <si>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</si>
  <si>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A.3.</t>
  </si>
  <si>
    <t xml:space="preserve">Spółka cywilna</t>
  </si>
  <si>
    <r>
      <rPr>
        <sz val="9"/>
        <rFont val="Arial"/>
        <family val="2"/>
        <charset val="238"/>
      </rPr>
      <t xml:space="preserve">Umowa spółki cywilnej 
–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</si>
  <si>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</si>
  <si>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A.4.</t>
  </si>
  <si>
    <r>
      <rPr>
        <sz val="9"/>
        <rFont val="Arial"/>
        <family val="2"/>
        <charset val="238"/>
      </rPr>
      <t xml:space="preserve"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 xml:space="preserve">3</t>
    </r>
  </si>
  <si>
    <r>
      <rPr>
        <sz val="9"/>
        <rFont val="Arial"/>
        <family val="2"/>
        <charset val="238"/>
      </rPr>
      <t xml:space="preserve"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 xml:space="preserve">3
</t>
    </r>
    <r>
      <rPr>
        <sz val="9"/>
        <rFont val="Arial"/>
        <family val="2"/>
        <charset val="238"/>
      </rPr>
      <t xml:space="preserve">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</si>
  <si>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B.</t>
  </si>
  <si>
    <t xml:space="preserve">Załączniki wspólne </t>
  </si>
  <si>
    <t xml:space="preserve">1.1.</t>
  </si>
  <si>
    <r>
      <rPr>
        <sz val="9"/>
        <rFont val="Arial"/>
        <family val="2"/>
        <charset val="238"/>
      </rPr>
      <t xml:space="preserve">Decyzja o wpisie producenta do ewidencji producentów
– kopia</t>
    </r>
    <r>
      <rPr>
        <vertAlign val="superscript"/>
        <sz val="8"/>
        <rFont val="Arial"/>
        <family val="2"/>
        <charset val="238"/>
      </rPr>
      <t xml:space="preserve">8
</t>
    </r>
    <r>
      <rPr>
        <sz val="9"/>
        <rFont val="Arial"/>
        <family val="2"/>
        <charset val="238"/>
      </rPr>
      <t xml:space="preserve">albo</t>
    </r>
  </si>
  <si>
    <t xml:space="preserve">1.2.</t>
  </si>
  <si>
    <r>
      <rPr>
        <sz val="9"/>
        <rFont val="Arial"/>
        <family val="2"/>
        <charset val="238"/>
      </rPr>
      <t xml:space="preserve"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 xml:space="preserve">8
</t>
    </r>
    <r>
      <rPr>
        <sz val="9"/>
        <rFont val="Arial"/>
        <family val="2"/>
        <charset val="238"/>
      </rPr>
      <t xml:space="preserve">albo</t>
    </r>
  </si>
  <si>
    <t xml:space="preserve">1.3.</t>
  </si>
  <si>
    <r>
      <rPr>
        <sz val="9"/>
        <rFont val="Arial"/>
        <family val="2"/>
        <charset val="238"/>
      </rPr>
      <t xml:space="preserve">Wniosek o wpis do ewidencji producentów
–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</si>
  <si>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 xml:space="preserve">8</t>
    </r>
    <r>
      <rPr>
        <sz val="9"/>
        <rFont val="Arial"/>
        <family val="2"/>
        <charset val="238"/>
      </rPr>
      <t xml:space="preserve"> </t>
    </r>
  </si>
  <si>
    <t xml:space="preserve"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</si>
  <si>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rPr>
        <sz val="9"/>
        <rFont val="Arial"/>
        <family val="2"/>
        <charset val="238"/>
      </rPr>
      <t xml:space="preserve"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 xml:space="preserve">3
</t>
    </r>
    <r>
      <rPr>
        <sz val="9"/>
        <rFont val="Arial"/>
        <family val="2"/>
        <charset val="238"/>
      </rPr>
      <t xml:space="preserve">– oryginał sporządzony na formularzu udostępnionym przez UM</t>
    </r>
  </si>
  <si>
    <t xml:space="preserve">Oświadczenie podmiotu ubiegającego się o przyznanie pomocy o wielkości przedsiębiorstwa
– oryginał sporządzony na formularzu udostępnionym przez UM</t>
  </si>
  <si>
    <t xml:space="preserve">6.1.</t>
  </si>
  <si>
    <r>
      <rPr>
        <sz val="9"/>
        <rFont val="Arial"/>
        <family val="2"/>
        <charset val="238"/>
      </rPr>
      <t xml:space="preserve"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 xml:space="preserve">8
</t>
    </r>
    <r>
      <rPr>
        <sz val="9"/>
        <rFont val="Arial"/>
        <family val="2"/>
        <charset val="238"/>
      </rPr>
      <t xml:space="preserve">albo</t>
    </r>
  </si>
  <si>
    <t xml:space="preserve">6.2.</t>
  </si>
  <si>
    <r>
      <rPr>
        <sz val="9"/>
        <rFont val="Arial"/>
        <family val="2"/>
        <charset val="238"/>
      </rPr>
      <t xml:space="preserve"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 xml:space="preserve"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
albo</t>
    </r>
  </si>
  <si>
    <t xml:space="preserve">6.3.</t>
  </si>
  <si>
    <r>
      <rPr>
        <sz val="9"/>
        <rFont val="Arial"/>
        <family val="2"/>
        <charset val="238"/>
      </rPr>
      <t xml:space="preserve"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 xml:space="preserve"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</si>
  <si>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r>
      <rPr>
        <sz val="9"/>
        <rFont val="Arial"/>
        <family val="2"/>
        <charset val="238"/>
      </rPr>
      <t xml:space="preserve"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</si>
  <si>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Oświadczenie podmiotu ubiegającego się o przyznanie pomocy o nie uzyskaniu pomocy de minimis
– oryginał sporządzony na formularzu udostępnionym przez UM</t>
  </si>
  <si>
    <t xml:space="preserve">9.1.</t>
  </si>
  <si>
    <t xml:space="preserve">Informacja podmiotu ubiegającego się o przyznanie pomocy o uzyskanej pomocy de minimis 
– oryginał sporządzony na formularzu udostępnionym przez UM, 
oraz</t>
  </si>
  <si>
    <t xml:space="preserve">9.2.</t>
  </si>
  <si>
    <r>
      <rPr>
        <sz val="9"/>
        <rFont val="Arial"/>
        <family val="2"/>
        <charset val="238"/>
      </rPr>
      <t xml:space="preserve"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</si>
  <si>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Formularz informacji przedstawianych przy ubieganiu się o pomoc de minimis 
– oryginał </t>
  </si>
  <si>
    <r>
      <rPr>
        <sz val="9"/>
        <rFont val="Arial"/>
        <family val="2"/>
        <charset val="238"/>
      </rPr>
      <t xml:space="preserve"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</si>
  <si>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Dokumenty potwierdzające, że podmiot ubiegający się o przyznanie pomocy:</t>
  </si>
  <si>
    <t xml:space="preserve">12.1.</t>
  </si>
  <si>
    <r>
      <rPr>
        <sz val="9"/>
        <rFont val="Arial"/>
        <family val="2"/>
        <charset val="238"/>
      </rPr>
      <t xml:space="preserve"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 xml:space="preserve">8
</t>
    </r>
    <r>
      <rPr>
        <sz val="9"/>
        <rFont val="Arial"/>
        <family val="2"/>
        <charset val="238"/>
      </rPr>
      <t xml:space="preserve">lub </t>
    </r>
  </si>
  <si>
    <t xml:space="preserve">12.2.</t>
  </si>
  <si>
    <r>
      <rPr>
        <sz val="9"/>
        <rFont val="Arial"/>
        <family val="2"/>
        <charset val="238"/>
      </rPr>
      <t xml:space="preserve"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 xml:space="preserve">8
</t>
    </r>
    <r>
      <rPr>
        <sz val="9"/>
        <rFont val="Arial"/>
        <family val="2"/>
        <charset val="238"/>
      </rPr>
      <t xml:space="preserve">lub</t>
    </r>
  </si>
  <si>
    <t xml:space="preserve">12.3.</t>
  </si>
  <si>
    <r>
      <rPr>
        <sz val="9"/>
        <rFont val="Arial"/>
        <family val="2"/>
        <charset val="238"/>
      </rPr>
      <t xml:space="preserve"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 xml:space="preserve">8
</t>
    </r>
    <r>
      <rPr>
        <sz val="9"/>
        <rFont val="Arial"/>
        <family val="2"/>
        <charset val="238"/>
      </rPr>
      <t xml:space="preserve">lub </t>
    </r>
  </si>
  <si>
    <t xml:space="preserve">12.4.</t>
  </si>
  <si>
    <r>
      <rPr>
        <sz val="9"/>
        <rFont val="Arial"/>
        <family val="2"/>
        <charset val="238"/>
      </rPr>
      <t xml:space="preserve"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</si>
  <si>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13.1.</t>
  </si>
  <si>
    <t xml:space="preserve"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</si>
  <si>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 xml:space="preserve">13.2.</t>
  </si>
  <si>
    <t xml:space="preserve"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</si>
  <si>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r>
      <rPr>
        <sz val="9"/>
        <rFont val="Arial"/>
        <family val="2"/>
        <charset val="238"/>
      </rPr>
      <t xml:space="preserve"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</si>
  <si>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</si>
  <si>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</si>
  <si>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Potwierdzenie niekomercyjnego charakteru operacji  – oryginał sporządzony na formularzu udostępnionym przez UM</t>
  </si>
  <si>
    <r>
      <rPr>
        <sz val="9"/>
        <rFont val="Arial"/>
        <family val="2"/>
        <charset val="238"/>
      </rPr>
      <t xml:space="preserve">Pełnomocnictwo, jeżeli zostało udzielone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</si>
  <si>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</si>
  <si>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 xml:space="preserve">8</t>
    </r>
  </si>
  <si>
    <t xml:space="preserve">20.1.</t>
  </si>
  <si>
    <t xml:space="preserve">20.2.</t>
  </si>
  <si>
    <t xml:space="preserve">C.</t>
  </si>
  <si>
    <t xml:space="preserve">Załączniki dotyczące robót budowlanych</t>
  </si>
  <si>
    <r>
      <rPr>
        <sz val="9"/>
        <rFont val="Arial"/>
        <family val="2"/>
        <charset val="238"/>
      </rPr>
      <t xml:space="preserve">Kosztorys inwestorski 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</si>
  <si>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Decyzja o pozwoleniu na budowę 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</si>
  <si>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</si>
  <si>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 xml:space="preserve">8</t>
    </r>
    <r>
      <rPr>
        <sz val="9"/>
        <rFont val="Arial"/>
        <family val="2"/>
        <charset val="238"/>
      </rPr>
      <t xml:space="preserve"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</si>
  <si>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</si>
  <si>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D.</t>
  </si>
  <si>
    <t xml:space="preserve">Załączniki dotyczące następstwa prawnego beneficjenta lub zbycia gospodarstwa rolnego lub jego części albo nabywcy przedsiębiorstwa lub jego części </t>
  </si>
  <si>
    <r>
      <rPr>
        <sz val="9"/>
        <rFont val="Arial"/>
        <family val="2"/>
        <charset val="238"/>
      </rPr>
      <t xml:space="preserve">Dokument potwierdzający fakt zaistnienia następstwa prawnego – kopia</t>
    </r>
    <r>
      <rPr>
        <vertAlign val="superscript"/>
        <sz val="8"/>
        <rFont val="Arial"/>
        <family val="2"/>
        <charset val="238"/>
      </rPr>
      <t xml:space="preserve">8
</t>
    </r>
    <r>
      <rPr>
        <sz val="9"/>
        <rFont val="Arial"/>
        <family val="2"/>
        <charset val="238"/>
      </rPr>
      <t xml:space="preserve">albo</t>
    </r>
  </si>
  <si>
    <r>
      <rPr>
        <sz val="9"/>
        <rFont val="Arial"/>
        <family val="2"/>
        <charset val="238"/>
      </rPr>
      <t xml:space="preserve"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</si>
  <si>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Oświadczenie następcy prawnego beneficjenta o jego wstąpieniu w prawa i obowiązki beneficjenta wynikające z umowy o przyznaniu pomocy
– oryginał sporządzony na formularzu udostępnionym przez UM</t>
  </si>
  <si>
    <r>
      <rPr>
        <sz val="9"/>
        <rFont val="Arial"/>
        <family val="2"/>
        <charset val="238"/>
      </rPr>
      <t xml:space="preserve"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 xml:space="preserve">8</t>
    </r>
  </si>
  <si>
    <r>
      <rPr>
        <sz val="9"/>
        <rFont val="Arial"/>
        <family val="2"/>
        <charset val="238"/>
      </rPr>
      <t xml:space="preserve"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 xml:space="preserve">8</t>
    </r>
  </si>
  <si>
    <t xml:space="preserve">E. Inne załączniki dotyczące operacji</t>
  </si>
  <si>
    <t xml:space="preserve">RAZEM: </t>
  </si>
  <si>
    <r>
      <rPr>
        <i val="true"/>
        <vertAlign val="superscript"/>
        <sz val="7"/>
        <rFont val="Arial"/>
        <family val="2"/>
        <charset val="238"/>
      </rPr>
      <t xml:space="preserve">8 </t>
    </r>
    <r>
      <rPr>
        <i val="true"/>
        <sz val="7"/>
        <rFont val="Arial"/>
        <family val="2"/>
        <charset val="238"/>
      </rPr>
      <t xml:space="preserve"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</si>
  <si>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 xml:space="preserve"> B.VIII. OŚWIADCZENIA PODMIOTU UBIEGAJĄCEGO SIĘ O PRZYZNANIE POMOCY</t>
  </si>
  <si>
    <t xml:space="preserve">1a.</t>
  </si>
  <si>
    <t xml:space="preserve">Wnioskuję o przyznanie pomocy finansowej w wysokości:</t>
  </si>
  <si>
    <t xml:space="preserve">słownie:</t>
  </si>
  <si>
    <t xml:space="preserve">1b.</t>
  </si>
  <si>
    <r>
      <rPr>
        <sz val="8"/>
        <rFont val="Arial"/>
        <family val="2"/>
        <charset val="238"/>
      </rPr>
      <t xml:space="preserve">kosztów kwalifikowalnych operacji w wysokości:</t>
    </r>
    <r>
      <rPr>
        <vertAlign val="superscript"/>
        <sz val="8"/>
        <rFont val="Arial"/>
        <family val="2"/>
        <charset val="238"/>
      </rPr>
      <t xml:space="preserve">9</t>
    </r>
  </si>
  <si>
    <t xml:space="preserve">2. Oświadczam, że:</t>
  </si>
  <si>
    <t xml:space="preserve">1) </t>
  </si>
  <si>
    <r>
      <rPr>
        <sz val="8"/>
        <rFont val="Arial"/>
        <family val="2"/>
        <charset val="238"/>
      </rPr>
      <t xml:space="preserve"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 val="true"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</si>
  <si>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t xml:space="preserve">2)</t>
  </si>
  <si>
    <r>
      <rPr>
        <sz val="8"/>
        <rFont val="Arial"/>
        <family val="2"/>
        <charset val="238"/>
      </rPr>
      <t xml:space="preserve"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 xml:space="preserve">10</t>
    </r>
  </si>
  <si>
    <t xml:space="preserve">3)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</si>
  <si>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</si>
  <si>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4)</t>
  </si>
  <si>
    <t xml:space="preserve"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</si>
  <si>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 xml:space="preserve">5)</t>
  </si>
  <si>
    <r>
      <rPr>
        <sz val="8"/>
        <rFont val="Arial"/>
        <family val="2"/>
        <charset val="238"/>
      </rPr>
      <t xml:space="preserve"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 xml:space="preserve"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</si>
  <si>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t xml:space="preserve">6)</t>
  </si>
  <si>
    <t xml:space="preserve">każdorazowo będę informował UM o wysokości udzielonej pomocy publicznej jako pomocy de minimis, do chwili zawarcia umowy przyznania pomocy;</t>
  </si>
  <si>
    <t xml:space="preserve">7)</t>
  </si>
  <si>
    <t xml:space="preserve">w związku z faktem, że wykonuję działalność w sektorze: </t>
  </si>
  <si>
    <t xml:space="preserve">rolnym</t>
  </si>
  <si>
    <t xml:space="preserve">rybołówstwa lub akwakultury</t>
  </si>
  <si>
    <t xml:space="preserve"> transportu drogowego towarów</t>
  </si>
  <si>
    <r>
      <rPr>
        <sz val="8"/>
        <rFont val="Arial"/>
        <family val="2"/>
        <charset val="238"/>
      </rPr>
      <t xml:space="preserve">nie dotyczy</t>
    </r>
    <r>
      <rPr>
        <vertAlign val="superscript"/>
        <sz val="8"/>
        <rFont val="Arial"/>
        <family val="2"/>
        <charset val="238"/>
      </rPr>
      <t xml:space="preserve">12</t>
    </r>
  </si>
  <si>
    <r>
      <rPr>
        <sz val="8"/>
        <rFont val="Arial"/>
        <family val="2"/>
        <charset val="238"/>
      </rPr>
      <t xml:space="preserve"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 xml:space="preserve">13</t>
    </r>
    <r>
      <rPr>
        <sz val="8"/>
        <rFont val="Arial"/>
        <family val="2"/>
        <charset val="238"/>
      </rPr>
      <t xml:space="preserve"> i pozostałej działalności;</t>
    </r>
  </si>
  <si>
    <r>
      <rPr>
        <sz val="8"/>
        <rFont val="Arial"/>
        <family val="2"/>
        <charset val="238"/>
      </rPr>
      <t xml:space="preserve"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 xml:space="preserve">13</t>
    </r>
    <r>
      <rPr>
        <sz val="8"/>
        <rFont val="Arial"/>
        <family val="2"/>
        <charset val="238"/>
      </rPr>
      <t xml:space="preserve"> i pozostałej działalności;</t>
    </r>
  </si>
  <si>
    <r>
      <rPr>
        <sz val="8"/>
        <rFont val="Arial"/>
        <family val="2"/>
        <charset val="238"/>
      </rPr>
      <t xml:space="preserve"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 xml:space="preserve"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</si>
  <si>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 xml:space="preserve">Przyjmuję do wiadomości, iż: </t>
  </si>
  <si>
    <t xml:space="preserve">1)</t>
  </si>
  <si>
    <t xml:space="preserve"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</si>
  <si>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 xml:space="preserve">przysługuje mi, jako osobie fizycznej prawo wglądu do moich danych osobowych oraz do ich poprawiania;</t>
  </si>
  <si>
    <t xml:space="preserve">dane podmiotu ubiegającego się o  przyznanie pomocy mogą być przetwarzane przez organy audytowe i dochodzeniowe Unii Europejskiej i państw członkowskich dla zabezpieczenia interesów finansowych Unii;</t>
  </si>
  <si>
    <t xml:space="preserve">4) </t>
  </si>
  <si>
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</si>
  <si>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 xml:space="preserve">miejscowość i data (dzień-miesiąc-rok)</t>
  </si>
  <si>
    <t xml:space="preserve">podpis podmiotu ubiegającego się o przyznanie pomocy /
 osoby(-ób) reprezentujących podmiot ubiegający się o przyznanie pomocy / 
pełnomocnika</t>
  </si>
  <si>
    <r>
      <rPr>
        <i val="true"/>
        <vertAlign val="superscript"/>
        <sz val="7"/>
        <rFont val="Arial"/>
        <family val="2"/>
        <charset val="238"/>
      </rPr>
      <t xml:space="preserve">9 </t>
    </r>
    <r>
      <rPr>
        <i val="true"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 val="true"/>
        <vertAlign val="superscript"/>
        <sz val="7"/>
        <rFont val="Arial"/>
        <family val="2"/>
        <charset val="238"/>
      </rPr>
      <t xml:space="preserve">10</t>
    </r>
    <r>
      <rPr>
        <i val="true"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 val="true"/>
        <vertAlign val="superscript"/>
        <sz val="7"/>
        <rFont val="Arial"/>
        <family val="2"/>
        <charset val="238"/>
      </rPr>
      <t xml:space="preserve">11</t>
    </r>
    <r>
      <rPr>
        <i val="true"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 val="true"/>
        <vertAlign val="superscript"/>
        <sz val="7"/>
        <rFont val="Arial"/>
        <family val="2"/>
        <charset val="238"/>
      </rPr>
      <t xml:space="preserve">12</t>
    </r>
    <r>
      <rPr>
        <i val="true"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 val="true"/>
        <vertAlign val="superscript"/>
        <sz val="7"/>
        <rFont val="Arial"/>
        <family val="2"/>
        <charset val="238"/>
      </rPr>
      <t xml:space="preserve">13</t>
    </r>
    <r>
      <rPr>
        <i val="true"/>
        <sz val="7"/>
        <rFont val="Arial"/>
        <family val="2"/>
        <charset val="238"/>
      </rPr>
      <t xml:space="preserve"> Niepotrzebne skreślić.</t>
    </r>
  </si>
  <si>
    <t xml:space="preserve"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</si>
  <si>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rPr>
        <i val="true"/>
        <sz val="8"/>
        <rFont val="Arial"/>
        <family val="2"/>
        <charset val="238"/>
      </rPr>
      <t xml:space="preserve">Imię i nazwisko, adres, numer NIP</t>
    </r>
    <r>
      <rPr>
        <i val="true"/>
        <vertAlign val="superscript"/>
        <sz val="8"/>
        <rFont val="Arial"/>
        <family val="2"/>
        <charset val="238"/>
      </rPr>
      <t xml:space="preserve">1</t>
    </r>
    <r>
      <rPr>
        <i val="true"/>
        <sz val="8"/>
        <rFont val="Arial"/>
        <family val="2"/>
        <charset val="238"/>
      </rPr>
      <t xml:space="preserve">, seria i nr dokumentu tożsamości / 
Nazwa, adres siedziby, NIP / REGON</t>
    </r>
  </si>
  <si>
    <t xml:space="preserve"> Oświadczenie</t>
  </si>
  <si>
    <r>
      <rPr>
        <sz val="9"/>
        <rFont val="Arial"/>
        <family val="2"/>
        <charset val="238"/>
      </rPr>
      <t xml:space="preserve"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 zlokalizowanej </t>
    </r>
  </si>
  <si>
    <t xml:space="preserve">adres nieruchomości, nr działek</t>
  </si>
  <si>
    <t xml:space="preserve">oświadczam, iż wyrażam zgodę na realizację przez:</t>
  </si>
  <si>
    <t xml:space="preserve">Nazwa / Imię i Nazwisko podmiotu ubiegającego się o przyznanie pomocy</t>
  </si>
  <si>
    <t xml:space="preserve">operacji trwale związanej z ww. nieruchomością polegającej na:</t>
  </si>
  <si>
    <t xml:space="preserve">zakres operacji</t>
  </si>
  <si>
    <t xml:space="preserve"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</si>
  <si>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</si>
  <si>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podpis właściciela / współwłaściciela / posiadacza / współposiadacza nieruchomości albo osoby/osób reprezentujących właściciela / współwłaściciela  / posiadacza / współposiadacza nieruchomości / pełnomocnika</t>
  </si>
  <si>
    <r>
      <rPr>
        <i val="true"/>
        <vertAlign val="superscript"/>
        <sz val="7"/>
        <rFont val="Arial"/>
        <family val="2"/>
        <charset val="238"/>
      </rPr>
      <t xml:space="preserve">1 </t>
    </r>
    <r>
      <rPr>
        <i val="true"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</t>
    </r>
  </si>
  <si>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Niepotrzebne skreślić.</t>
    </r>
  </si>
  <si>
    <r>
      <rPr>
        <b val="true"/>
        <sz val="10"/>
        <rFont val="Arial"/>
        <family val="2"/>
        <charset val="238"/>
      </rPr>
      <t xml:space="preserve">Załącznik nr B.VII.B.8: Oświadczenie podmiotu ubiegającego się o przyznanie pomocy o nie uzyskaniu pomocy </t>
    </r>
    <r>
      <rPr>
        <b val="true"/>
        <i val="true"/>
        <sz val="10"/>
        <rFont val="Arial"/>
        <family val="2"/>
        <charset val="238"/>
      </rPr>
      <t xml:space="preserve">de minimis</t>
    </r>
  </si>
  <si>
    <r>
      <rPr>
        <i val="true"/>
        <sz val="8"/>
        <rFont val="Arial"/>
        <family val="2"/>
        <charset val="238"/>
      </rPr>
      <t xml:space="preserve">Imię i nazwisko, adres, numer NIP</t>
    </r>
    <r>
      <rPr>
        <i val="true"/>
        <vertAlign val="superscript"/>
        <sz val="8"/>
        <rFont val="Arial"/>
        <family val="2"/>
        <charset val="238"/>
      </rPr>
      <t xml:space="preserve">1</t>
    </r>
    <r>
      <rPr>
        <i val="true"/>
        <sz val="8"/>
        <rFont val="Arial"/>
        <family val="2"/>
        <charset val="238"/>
      </rPr>
      <t xml:space="preserve">, seria i nr dokumentu tożsamości / 
Nazwa, adres siedziby, NIP, REGON</t>
    </r>
  </si>
  <si>
    <r>
      <rPr>
        <b val="true"/>
        <sz val="10"/>
        <rFont val="Arial"/>
        <family val="2"/>
        <charset val="238"/>
      </rPr>
      <t xml:space="preserve">Oświadczenie podmiotu ubiegającego się o przyznanie pomocy o nie uzyskaniu pomocy </t>
    </r>
    <r>
      <rPr>
        <b val="true"/>
        <i val="true"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</si>
  <si>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</si>
  <si>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 xml:space="preserve">a.</t>
  </si>
  <si>
    <t xml:space="preserve">1998/2006 z dnia 15 grudnia 2006 r. w sprawie stosowania art. 87 i 88 Traktatu do pomocy de minimis (Dz. Urz. UE L 379 z 28.12.2006, str. 5 z późn. zm.),</t>
  </si>
  <si>
    <t xml:space="preserve">b.</t>
  </si>
  <si>
    <t xml:space="preserve">1407/2013 z dnia 18 grudnia 2013 r. w sprawie stosowania art. 107 i 108 Traktatu o funkcjonowaniu Unii Europejskiej do pomocy de minimis (Dz. Urz. UE L 352 z 24.12.2013, str. 1),</t>
  </si>
  <si>
    <t xml:space="preserve">c.</t>
  </si>
  <si>
    <t xml:space="preserve">1408/2013 z dnia 18 grudnia 2013 r. w sprawie stosowania art. 107 i 108 Traktatu o funkcjonowaniu Unii Europejskiej do pomocy de minimis w sektorze rolnym (Dz. Urz. UE L 352 z 24.12.2013, str. 9),</t>
  </si>
  <si>
    <t xml:space="preserve">d.</t>
  </si>
  <si>
    <t xml:space="preserve">717/2014 z dnia 27 czerwca 2014 r. w sprawie stosowania art. 107 i 108 Traktatu o funkcjonowaniu Unii Europejskiej do pomocy de minimis w sektorze rybołówstwa i akwakultury (Dz. Urz. UE L 190 z 28.6.2014, str. 45),</t>
  </si>
  <si>
    <t xml:space="preserve">e</t>
  </si>
  <si>
    <r>
      <rPr>
        <sz val="9"/>
        <rFont val="Arial"/>
        <family val="2"/>
        <charset val="238"/>
      </rPr>
      <t xml:space="preserve"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.  </t>
    </r>
  </si>
  <si>
    <t xml:space="preserve">podpis podmiotu ubiegającego się o przyznanie pomocy / 
osoby(-ób) reprezentujących podmiot ubiegający się o przyznanie pomocy /
pełnomocnika</t>
  </si>
  <si>
    <r>
      <rPr>
        <i val="true"/>
        <vertAlign val="superscript"/>
        <sz val="7"/>
        <rFont val="Arial"/>
        <family val="2"/>
        <charset val="238"/>
      </rPr>
      <t xml:space="preserve">1</t>
    </r>
    <r>
      <rPr>
        <sz val="11"/>
        <rFont val="Calibri"/>
        <family val="2"/>
        <charset val="238"/>
      </rPr>
      <t xml:space="preserve"> </t>
    </r>
    <r>
      <rPr>
        <i val="true"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</t>
    </r>
  </si>
  <si>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Niniejsze rozporządzenie stosuje się do dnia 31 grudnia 2018 r.</t>
    </r>
  </si>
  <si>
    <t xml:space="preserve">Załącznik nr B.VII.B.9.1.: Informacja podmiotu ubiegającego się o przyznanie pomocy o uzyskanej pomocy de minimis </t>
  </si>
  <si>
    <t xml:space="preserve">1. Limit pomocy</t>
  </si>
  <si>
    <t xml:space="preserve">1.1 Obowiązujący podmiot ubiegający się o przyznanie pomocy limit pomocy de minimis (w EUR)</t>
  </si>
  <si>
    <t xml:space="preserve">1.1.1.Wielkość otrzymanej pomocy de minimis w bieżącym roku podatkowym oraz w dwóch poprzedzających go latach podatkowych</t>
  </si>
  <si>
    <t xml:space="preserve">Oświadczam, iż otrzymałem/am poniższą pomoc publiczną przyznawaną zgodnie z zasadą de minimis</t>
  </si>
  <si>
    <t xml:space="preserve">Podmiot udzielający pomocy</t>
  </si>
  <si>
    <t xml:space="preserve">Dzień udzielenia pomocy</t>
  </si>
  <si>
    <t xml:space="preserve">Podstawa prawna otrzymanej pomocy</t>
  </si>
  <si>
    <t xml:space="preserve">Nr rozporządzenia UE</t>
  </si>
  <si>
    <t xml:space="preserve">Nr Zaświadczenia … </t>
  </si>
  <si>
    <t xml:space="preserve">Forma pomocy</t>
  </si>
  <si>
    <r>
      <rPr>
        <sz val="8"/>
        <rFont val="Czcionka tekstu podstawowego"/>
        <family val="2"/>
        <charset val="238"/>
      </rPr>
      <t xml:space="preserve">Wartość pomocy brutto 
</t>
    </r>
    <r>
      <rPr>
        <sz val="8"/>
        <rFont val="Czcionka tekstu podstawowego"/>
        <family val="0"/>
        <charset val="238"/>
      </rPr>
      <t xml:space="preserve">(w euro)</t>
    </r>
  </si>
  <si>
    <r>
      <rPr>
        <sz val="8"/>
        <rFont val="Czcionka tekstu podstawowego"/>
        <family val="2"/>
        <charset val="238"/>
      </rPr>
      <t xml:space="preserve">1.1.1.1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</si>
  <si>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7"/>
        <rFont val="Czcionka tekstu podstawowego"/>
        <family val="2"/>
        <charset val="238"/>
      </rPr>
      <t xml:space="preserve">rozporządzenie nr 1407/2013</t>
    </r>
    <r>
      <rPr>
        <vertAlign val="superscript"/>
        <sz val="7"/>
        <rFont val="Czcionka tekstu podstawowego"/>
        <family val="0"/>
        <charset val="238"/>
      </rPr>
      <t xml:space="preserve"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family val="0"/>
        <charset val="238"/>
      </rPr>
      <t xml:space="preserve">2</t>
    </r>
  </si>
  <si>
    <r>
      <rPr>
        <sz val="7"/>
        <rFont val="Czcionka tekstu podstawowego"/>
        <family val="2"/>
        <charset val="238"/>
      </rPr>
      <t xml:space="preserve">rozporządzenie nr 1407/2013</t>
    </r>
    <r>
      <rPr>
        <vertAlign val="superscript"/>
        <sz val="7"/>
        <rFont val="Czcionka tekstu podstawowego"/>
        <family val="0"/>
        <charset val="238"/>
      </rPr>
      <t xml:space="preserve"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</si>
  <si>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1.1.1.2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 </t>
    </r>
  </si>
  <si>
    <r>
      <rPr>
        <sz val="7"/>
        <rFont val="Czcionka tekstu podstawowego"/>
        <family val="2"/>
        <charset val="238"/>
      </rPr>
      <t xml:space="preserve">rozporządzenie nr 1408/2013</t>
    </r>
    <r>
      <rPr>
        <vertAlign val="superscript"/>
        <sz val="7"/>
        <rFont val="Czcionka tekstu podstawowego"/>
        <family val="0"/>
        <charset val="238"/>
      </rPr>
      <t xml:space="preserve">3</t>
    </r>
    <r>
      <rPr>
        <sz val="7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</si>
  <si>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1.1.1.3 Pomoc de minimis uzyskana na mocy rozporządzenia nr 717/2014</t>
    </r>
    <r>
      <rPr>
        <vertAlign val="superscript"/>
        <sz val="8"/>
        <rFont val="Czcionka tekstu podstawowego"/>
        <family val="0"/>
        <charset val="238"/>
      </rPr>
      <t xml:space="preserve">4</t>
    </r>
    <r>
      <rPr>
        <sz val="8"/>
        <rFont val="Czcionka tekstu podstawowego"/>
        <family val="0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</si>
  <si>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717/2014</t>
    </r>
    <r>
      <rPr>
        <vertAlign val="superscript"/>
        <sz val="7"/>
        <rFont val="Czcionka tekstu podstawowego"/>
        <family val="0"/>
        <charset val="238"/>
      </rPr>
      <t xml:space="preserve">4 </t>
    </r>
  </si>
  <si>
    <r>
      <rPr>
        <sz val="7"/>
        <rFont val="Czcionka tekstu podstawowego"/>
        <family val="2"/>
        <charset val="238"/>
      </rPr>
      <t xml:space="preserve">rozporządzenie nr 717/2014</t>
    </r>
    <r>
      <rPr>
        <vertAlign val="superscript"/>
        <sz val="7"/>
        <rFont val="Czcionka tekstu podstawowego"/>
        <family val="0"/>
        <charset val="238"/>
      </rPr>
      <t xml:space="preserve">4</t>
    </r>
    <r>
      <rPr>
        <sz val="7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</si>
  <si>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1.1.1.4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 </t>
    </r>
  </si>
  <si>
    <r>
      <rPr>
        <sz val="7"/>
        <rFont val="Czcionka tekstu podstawowego"/>
        <family val="2"/>
        <charset val="238"/>
      </rPr>
      <t xml:space="preserve">rozporządzenie nr 360/2012</t>
    </r>
    <r>
      <rPr>
        <vertAlign val="superscript"/>
        <sz val="7"/>
        <rFont val="Czcionka tekstu podstawowego"/>
        <family val="0"/>
        <charset val="238"/>
      </rPr>
      <t xml:space="preserve">5</t>
    </r>
    <r>
      <rPr>
        <sz val="7"/>
        <rFont val="Czcionka tekstu podstawowego"/>
        <family val="2"/>
        <charset val="238"/>
      </rPr>
      <t xml:space="preserve"> </t>
    </r>
  </si>
  <si>
    <t xml:space="preserve">1.1.2</t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</si>
  <si>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</t>
    </r>
    <r>
      <rPr>
        <i val="true"/>
        <sz val="8"/>
        <rFont val="Arial"/>
        <family val="2"/>
        <charset val="238"/>
      </rPr>
      <t xml:space="preserve"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</si>
  <si>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 xml:space="preserve">1.1.3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</si>
  <si>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</t>
    </r>
    <r>
      <rPr>
        <i val="true"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</si>
  <si>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t xml:space="preserve">1.1.4</t>
  </si>
  <si>
    <r>
      <rPr>
        <sz val="9"/>
        <rFont val="Arial"/>
        <family val="2"/>
        <charset val="238"/>
      </rP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 xml:space="preserve">(</t>
    </r>
    <r>
      <rPr>
        <i val="true"/>
        <sz val="8"/>
        <rFont val="Arial"/>
        <family val="2"/>
        <charset val="238"/>
      </rPr>
      <t xml:space="preserve"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</si>
  <si>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 xml:space="preserve">1.1.5</t>
  </si>
  <si>
    <t xml:space="preserve">Suma uzyskanej pomocy de minimis</t>
  </si>
  <si>
    <t xml:space="preserve">1.1.6</t>
  </si>
  <si>
    <t xml:space="preserve">Pozostały do wykorzystania limit pomocy
de minimis, przy kursie EUR:</t>
  </si>
  <si>
    <t xml:space="preserve">EUR</t>
  </si>
  <si>
    <t xml:space="preserve">z:</t>
  </si>
  <si>
    <r>
      <rPr>
        <i val="true"/>
        <vertAlign val="superscript"/>
        <sz val="7"/>
        <rFont val="Arial"/>
        <family val="2"/>
        <charset val="238"/>
      </rPr>
      <t xml:space="preserve">1</t>
    </r>
    <r>
      <rPr>
        <i val="true"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 val="true"/>
        <vertAlign val="superscript"/>
        <sz val="7"/>
        <rFont val="Arial"/>
        <family val="2"/>
        <charset val="238"/>
      </rPr>
      <t xml:space="preserve">3</t>
    </r>
    <r>
      <rPr>
        <i val="true"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 val="true"/>
        <vertAlign val="superscript"/>
        <sz val="7"/>
        <rFont val="Arial"/>
        <family val="2"/>
        <charset val="238"/>
      </rPr>
      <t xml:space="preserve">4</t>
    </r>
    <r>
      <rPr>
        <i val="true"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 val="true"/>
        <vertAlign val="superscript"/>
        <sz val="7"/>
        <rFont val="Arial"/>
        <family val="2"/>
        <charset val="238"/>
      </rPr>
      <t xml:space="preserve">5</t>
    </r>
    <r>
      <rPr>
        <i val="true"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</si>
  <si>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 xml:space="preserve">1.2 Obowiązujący podmiot ubiegający się o przyznanie pomocy limit pomocy de minimis (w EUR)</t>
  </si>
  <si>
    <t xml:space="preserve">1.2.1 Wielkość otrzymanej pomocy de minimis w bieżącym roku podatkowym oraz w dwóch poprzedzających go latach podatkowych</t>
  </si>
  <si>
    <r>
      <rPr>
        <sz val="8"/>
        <rFont val="Czcionka tekstu podstawowego"/>
        <family val="0"/>
        <charset val="238"/>
      </rPr>
      <t xml:space="preserve">1.2.1.1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0"/>
        <charset val="238"/>
      </rPr>
      <t xml:space="preserve"> oraz rozporządzenia nr 1998/2006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</si>
  <si>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1.2.1.2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</t>
    </r>
  </si>
  <si>
    <r>
      <rPr>
        <sz val="7"/>
        <rFont val="Czcionka tekstu podstawowego"/>
        <family val="2"/>
        <charset val="238"/>
      </rPr>
      <t xml:space="preserve">rozporządzenie nr 1408/2013</t>
    </r>
    <r>
      <rPr>
        <vertAlign val="superscript"/>
        <sz val="7"/>
        <rFont val="Czcionka tekstu podstawowego"/>
        <family val="0"/>
        <charset val="238"/>
      </rPr>
      <t xml:space="preserve">3 </t>
    </r>
  </si>
  <si>
    <r>
      <rPr>
        <sz val="8"/>
        <rFont val="Czcionka tekstu podstawowego"/>
        <family val="2"/>
        <charset val="238"/>
      </rPr>
      <t xml:space="preserve"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 xml:space="preserve">4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</si>
  <si>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1.2.1.4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</t>
    </r>
  </si>
  <si>
    <t xml:space="preserve">1.2.2</t>
  </si>
  <si>
    <t xml:space="preserve">1.2.3</t>
  </si>
  <si>
    <r>
      <rPr>
        <sz val="9"/>
        <rFont val="Arial"/>
        <family val="2"/>
        <charset val="238"/>
      </rPr>
      <t xml:space="preserve">Łączna wartość pomocy de minimis uzyskanej przez wszystkie podmioty połączone lub przejęte</t>
    </r>
    <r>
      <rPr>
        <i val="true"/>
        <sz val="9"/>
        <rFont val="Arial"/>
        <family val="2"/>
        <charset val="238"/>
      </rPr>
      <t xml:space="preserve"> </t>
    </r>
    <r>
      <rPr>
        <i val="true"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</si>
  <si>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 xml:space="preserve">1.2.4</t>
  </si>
  <si>
    <t xml:space="preserve">1.2.5</t>
  </si>
  <si>
    <t xml:space="preserve">1.2.6</t>
  </si>
  <si>
    <t xml:space="preserve">1.3 Obowiązujący podmiot ubiegający się o przyznanie pomocy limit pomocy de minimis (w EUR)</t>
  </si>
  <si>
    <t xml:space="preserve">1.3.1 Wielkość otrzymanej pomocy de minimis w bieżącym roku podatkowym oraz w dwóch poprzedzających go latach podatkowych</t>
  </si>
  <si>
    <t xml:space="preserve">Nr Zaświadczenia …</t>
  </si>
  <si>
    <r>
      <rPr>
        <sz val="8"/>
        <rFont val="Czcionka tekstu podstawowego"/>
        <family val="0"/>
        <charset val="238"/>
      </rPr>
      <t xml:space="preserve">1.3.1.1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0"/>
        <charset val="238"/>
      </rPr>
      <t xml:space="preserve"> oraz rozporządzenia nr 1998/2005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</si>
  <si>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1.3.1.2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</si>
  <si>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2"/>
        <charset val="238"/>
      </rPr>
      <t xml:space="preserve"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 xml:space="preserve">4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</si>
  <si>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1.3.1.4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</t>
    </r>
  </si>
  <si>
    <r>
      <rPr>
        <sz val="7"/>
        <rFont val="Czcionka tekstu podstawowego"/>
        <family val="2"/>
        <charset val="238"/>
      </rPr>
      <t xml:space="preserve">rozporządzenie nr 360/2012</t>
    </r>
    <r>
      <rPr>
        <vertAlign val="superscript"/>
        <sz val="7"/>
        <rFont val="Czcionka tekstu podstawowego"/>
        <family val="0"/>
        <charset val="238"/>
      </rPr>
      <t xml:space="preserve">5 </t>
    </r>
  </si>
  <si>
    <t xml:space="preserve">1.3.2</t>
  </si>
  <si>
    <t xml:space="preserve">1.3.3</t>
  </si>
  <si>
    <t xml:space="preserve">1.3.4</t>
  </si>
  <si>
    <t xml:space="preserve">1.3.5</t>
  </si>
  <si>
    <t xml:space="preserve">1.3.6</t>
  </si>
  <si>
    <t xml:space="preserve">1.4 Obowiązujący podmiot ubiegający się o przyznanie pomocy limit pomocy de minimis (w EUR)</t>
  </si>
  <si>
    <t xml:space="preserve">1.4.1 Wielkość otrzymanej pomocy de minimis w bieżącym roku podatkowym oraz w dwóch poprzedzających go latach podatkowych</t>
  </si>
  <si>
    <r>
      <rPr>
        <sz val="8"/>
        <rFont val="Czcionka tekstu podstawowego"/>
        <family val="0"/>
        <charset val="238"/>
      </rPr>
      <t xml:space="preserve">1.4.1.1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0"/>
        <charset val="238"/>
      </rPr>
      <t xml:space="preserve"> oraz rozporządzenia nr 1998/2006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</si>
  <si>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1.4.1.2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</t>
    </r>
  </si>
  <si>
    <r>
      <rPr>
        <sz val="8"/>
        <rFont val="Czcionka tekstu podstawowego"/>
        <family val="2"/>
        <charset val="238"/>
      </rPr>
      <t xml:space="preserve"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 xml:space="preserve">4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</si>
  <si>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1.4.1.4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</t>
    </r>
  </si>
  <si>
    <t xml:space="preserve">1.4.2</t>
  </si>
  <si>
    <t xml:space="preserve">1.4.3</t>
  </si>
  <si>
    <t xml:space="preserve">1.4.4</t>
  </si>
  <si>
    <t xml:space="preserve">1.4.5</t>
  </si>
  <si>
    <t xml:space="preserve">1.4.6</t>
  </si>
  <si>
    <t xml:space="preserve">1.5 Obowiązujący podmiot ubiegający się o przyznanie pomocy limit pomocy de minimis (w EUR)</t>
  </si>
  <si>
    <t xml:space="preserve">1.5.1 Wielkość otrzymanej pomocy de minimis w bieżącym roku podatkowym oraz w dwóch poprzedzających go latach podatkowych</t>
  </si>
  <si>
    <r>
      <rPr>
        <sz val="8"/>
        <rFont val="Czcionka tekstu podstawowego"/>
        <family val="0"/>
        <charset val="238"/>
      </rPr>
      <t xml:space="preserve">1.5.1.1 Pomoc de minimis uzyskana na mocy rozporządzenia nr 1407/2013</t>
    </r>
    <r>
      <rPr>
        <vertAlign val="superscript"/>
        <sz val="8"/>
        <rFont val="Czcionka tekstu podstawowego"/>
        <family val="0"/>
        <charset val="238"/>
      </rPr>
      <t xml:space="preserve">1</t>
    </r>
    <r>
      <rPr>
        <sz val="8"/>
        <rFont val="Czcionka tekstu podstawowego"/>
        <family val="0"/>
        <charset val="238"/>
      </rPr>
      <t xml:space="preserve"> oraz rozporządzenia nr 1998/2005</t>
    </r>
    <r>
      <rPr>
        <vertAlign val="superscript"/>
        <sz val="8"/>
        <rFont val="Czcionka tekstu podstawowego"/>
        <family val="0"/>
        <charset val="238"/>
      </rPr>
      <t xml:space="preserve">2</t>
    </r>
  </si>
  <si>
    <r>
      <rPr>
        <sz val="8"/>
        <rFont val="Czcionka tekstu podstawowego"/>
        <family val="2"/>
        <charset val="238"/>
      </rPr>
      <t xml:space="preserve">1.5.1.2 Pomoc de minimis uzyskana na mocy rozporządzenia nr 1408/2013</t>
    </r>
    <r>
      <rPr>
        <vertAlign val="superscript"/>
        <sz val="8"/>
        <rFont val="Czcionka tekstu podstawowego"/>
        <family val="0"/>
        <charset val="238"/>
      </rPr>
      <t xml:space="preserve">3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</si>
  <si>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2"/>
        <charset val="238"/>
      </rPr>
      <t xml:space="preserve"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 xml:space="preserve">4</t>
    </r>
    <r>
      <rPr>
        <sz val="8"/>
        <rFont val="Czcionka tekstu podstawowego"/>
        <family val="2"/>
        <charset val="238"/>
      </rPr>
      <t xml:space="preserve"> </t>
    </r>
  </si>
  <si>
    <r>
      <rPr>
        <sz val="8"/>
        <rFont val="Czcionka tekstu podstawowego"/>
        <family val="0"/>
        <charset val="238"/>
      </rPr>
      <t xml:space="preserve">1.5.1.4 Pomoc de minimis uzyskana na mocy rozporządzenia nr 360/2012</t>
    </r>
    <r>
      <rPr>
        <vertAlign val="superscript"/>
        <sz val="8"/>
        <rFont val="Czcionka tekstu podstawowego"/>
        <family val="0"/>
        <charset val="238"/>
      </rPr>
      <t xml:space="preserve">5</t>
    </r>
    <r>
      <rPr>
        <sz val="8"/>
        <rFont val="Czcionka tekstu podstawowego"/>
        <family val="0"/>
        <charset val="238"/>
      </rPr>
      <t xml:space="preserve"> </t>
    </r>
  </si>
  <si>
    <t xml:space="preserve">1.5.2</t>
  </si>
  <si>
    <t xml:space="preserve">1.5.3</t>
  </si>
  <si>
    <t xml:space="preserve">1.5.4</t>
  </si>
  <si>
    <t xml:space="preserve">1.5.5</t>
  </si>
  <si>
    <t xml:space="preserve">1.5.6</t>
  </si>
  <si>
    <t xml:space="preserve">…………………</t>
  </si>
  <si>
    <r>
      <rPr>
        <i val="true"/>
        <vertAlign val="superscript"/>
        <sz val="7"/>
        <rFont val="Arial"/>
        <family val="2"/>
        <charset val="238"/>
      </rPr>
      <t xml:space="preserve">6</t>
    </r>
    <r>
      <rPr>
        <i val="true"/>
        <sz val="7"/>
        <rFont val="Arial"/>
        <family val="2"/>
        <charset val="238"/>
      </rPr>
      <t xml:space="preserve"> Niepotrzebne skreślić.</t>
    </r>
  </si>
  <si>
    <t xml:space="preserve"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</si>
  <si>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 xml:space="preserve">OŚWIADCZENIE</t>
  </si>
  <si>
    <r>
      <rPr>
        <i val="true"/>
        <sz val="9"/>
        <rFont val="Arial"/>
        <family val="2"/>
        <charset val="238"/>
      </rPr>
      <t xml:space="preserve">Imię i nazwisko osoby(-ób) reprezentujących podmiot ubiegający się o przyznanie pomocy / pełnomocnika</t>
    </r>
    <r>
      <rPr>
        <i val="true"/>
        <vertAlign val="superscript"/>
        <sz val="9"/>
        <rFont val="Arial"/>
        <family val="2"/>
        <charset val="238"/>
      </rPr>
      <t xml:space="preserve">1</t>
    </r>
  </si>
  <si>
    <r>
      <rPr>
        <i val="true"/>
        <sz val="9"/>
        <rFont val="Arial"/>
        <family val="2"/>
        <charset val="238"/>
      </rPr>
      <t xml:space="preserve">seria i numer dokumentu tożsamości osoby(-ób) reprezentujących podmiot ubiegający się o przyznanie pomocy / pełnomocnika</t>
    </r>
    <r>
      <rPr>
        <i val="true"/>
        <vertAlign val="superscript"/>
        <sz val="9"/>
        <rFont val="Arial"/>
        <family val="2"/>
        <charset val="238"/>
      </rPr>
      <t xml:space="preserve">1</t>
    </r>
  </si>
  <si>
    <t xml:space="preserve">reprezentujący</t>
  </si>
  <si>
    <t xml:space="preserve">Nazwa i adres siedziby / siedziby oddziału podmiotu ubiegającego się o przyznanie pomocy</t>
  </si>
  <si>
    <t xml:space="preserve"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</si>
  <si>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t xml:space="preserve">=JEŻELI(B_III_tyt_oper="";"";B_III_tyt_oper)</t>
  </si>
  <si>
    <t xml:space="preserve">tytuł operacji</t>
  </si>
  <si>
    <t xml:space="preserve">oświadczam /-my, że</t>
  </si>
  <si>
    <r>
      <rPr>
        <sz val="9"/>
        <rFont val="Arial"/>
        <family val="2"/>
        <charset val="238"/>
      </rPr>
      <t xml:space="preserve"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</si>
  <si>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miejscowość i data</t>
  </si>
  <si>
    <t xml:space="preserve">podpisy osoby(-ób) reprezentujących podmiot ubiegający się o przyznanie pomocy / pełnomocnika</t>
  </si>
  <si>
    <t xml:space="preserve">Jednocześnie oświadczam/-my, że</t>
  </si>
  <si>
    <t xml:space="preserve">Nazwa i adres siedziby / oddziału podmiotu ubiegającego się o przyznanie pomocy</t>
  </si>
  <si>
    <t xml:space="preserve">zobowiązuję/-my się do zwrotu zrefundowanego w ramach ww. operacji podatku VAT, jeżeli zaistnieją przesłanki umożliwiające odzyskanie przez podmiot ubiegający się o przyznanie pomocy tego podatku.</t>
  </si>
  <si>
    <r>
      <rPr>
        <i val="true"/>
        <vertAlign val="superscript"/>
        <sz val="7"/>
        <rFont val="Arial"/>
        <family val="2"/>
        <charset val="238"/>
      </rPr>
      <t xml:space="preserve">1 </t>
    </r>
    <r>
      <rPr>
        <i val="true"/>
        <sz val="7"/>
        <rFont val="Arial"/>
        <family val="2"/>
        <charset val="238"/>
      </rPr>
      <t xml:space="preserve">Niepotrzebne skreślić.</t>
    </r>
  </si>
  <si>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</si>
  <si>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t xml:space="preserve"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</si>
  <si>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r>
      <rPr>
        <i val="true"/>
        <sz val="9"/>
        <rFont val="Arial"/>
        <family val="2"/>
        <charset val="238"/>
      </rPr>
      <t xml:space="preserve">Imię i nazwisko oraz adres podmiotu ubiegającego się o przyznanie pomocy / pełnomocnika</t>
    </r>
    <r>
      <rPr>
        <i val="true"/>
        <vertAlign val="superscript"/>
        <sz val="9"/>
        <rFont val="Arial"/>
        <family val="2"/>
        <charset val="238"/>
      </rPr>
      <t xml:space="preserve">1</t>
    </r>
  </si>
  <si>
    <r>
      <rPr>
        <i val="true"/>
        <sz val="9"/>
        <rFont val="Arial"/>
        <family val="2"/>
        <charset val="238"/>
      </rPr>
      <t xml:space="preserve">seria i numer dokumentu tożsamości podmiotu ubiegającego się o przyznanie pomocy / pełnomocnika</t>
    </r>
    <r>
      <rPr>
        <i val="true"/>
        <vertAlign val="superscript"/>
        <sz val="9"/>
        <rFont val="Arial"/>
        <family val="2"/>
        <charset val="238"/>
      </rPr>
      <t xml:space="preserve">1</t>
    </r>
  </si>
  <si>
    <t xml:space="preserve">Imię i nazwisko podmiotu ubiegającego się o przyznanie pomocy</t>
  </si>
  <si>
    <t xml:space="preserve"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</si>
  <si>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t xml:space="preserve">oświadczam, że</t>
  </si>
  <si>
    <r>
      <rPr>
        <sz val="9"/>
        <rFont val="Arial"/>
        <family val="2"/>
        <charset val="238"/>
      </rPr>
      <t xml:space="preserve">jestem podatnikiem podatku VAT / nie jestem podatnikiem podatku VAT</t>
    </r>
    <r>
      <rPr>
        <vertAlign val="superscript"/>
        <sz val="9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</si>
  <si>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podpis podmiotu ubiegającego się o przyznanie pomocy / 
pełnomocnika</t>
  </si>
  <si>
    <t xml:space="preserve">Jednocześnie oświadczam, że</t>
  </si>
  <si>
    <r>
      <rPr>
        <i val="true"/>
        <sz val="9"/>
        <rFont val="Arial"/>
        <family val="2"/>
        <charset val="238"/>
      </rPr>
      <t xml:space="preserve">Imię i nazwisko oraz adres zamieszkania / adres wykonywania działalności podmiotu ubiegającego się o przyznanie pomocy</t>
    </r>
    <r>
      <rPr>
        <i val="true"/>
        <vertAlign val="superscript"/>
        <sz val="9"/>
        <rFont val="Arial"/>
        <family val="2"/>
        <charset val="238"/>
      </rPr>
      <t xml:space="preserve">1</t>
    </r>
  </si>
  <si>
    <t xml:space="preserve">zobowiązuję się do zwrotu zrefundowanego w ramach ww. operacji podatku VAT, jeżeli zaistnieją przesłanki umożliwiające odzyskanie tego podatku.</t>
  </si>
  <si>
    <r>
      <rPr>
        <i val="true"/>
        <vertAlign val="superscript"/>
        <sz val="7"/>
        <rFont val="Arial"/>
        <family val="2"/>
        <charset val="238"/>
      </rPr>
      <t xml:space="preserve">1</t>
    </r>
    <r>
      <rPr>
        <i val="true"/>
        <sz val="7"/>
        <rFont val="Arial"/>
        <family val="2"/>
        <charset val="238"/>
      </rPr>
      <t xml:space="preserve"> Niepotrzebne skreślić. </t>
    </r>
  </si>
  <si>
    <r>
      <rPr>
        <i val="true"/>
        <vertAlign val="superscript"/>
        <sz val="7"/>
        <rFont val="Arial"/>
        <family val="2"/>
        <charset val="238"/>
      </rPr>
      <t xml:space="preserve">2</t>
    </r>
    <r>
      <rPr>
        <i val="true"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</si>
  <si>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t xml:space="preserve">Załącznik B.VII.B.17: Potwierdzenie niekomercyjnego charakteru operacji</t>
  </si>
  <si>
    <t xml:space="preserve">I.</t>
  </si>
  <si>
    <t xml:space="preserve">Kalkulacja będąca podstawą dla oświadczenia o niekomercyjności operacji</t>
  </si>
  <si>
    <t xml:space="preserve">PROGNOZA OBRAZUJĄCA ZRÓWNOWAŻENIE DOCHODÓW I KOSZTÓW EKSPLOATACYJNYCH PO ZREALIZOWANIU OPERACJI (w cenach stałych)</t>
  </si>
  <si>
    <t xml:space="preserve">Pozycja</t>
  </si>
  <si>
    <t xml:space="preserve">Rok</t>
  </si>
  <si>
    <t xml:space="preserve">n</t>
  </si>
  <si>
    <t xml:space="preserve">n+1</t>
  </si>
  <si>
    <t xml:space="preserve">n+2</t>
  </si>
  <si>
    <t xml:space="preserve">n+3</t>
  </si>
  <si>
    <t xml:space="preserve">n+4</t>
  </si>
  <si>
    <t xml:space="preserve">n+5</t>
  </si>
  <si>
    <t xml:space="preserve">A. Przychody z działalności objętej operacją </t>
  </si>
  <si>
    <t xml:space="preserve">B. Koszty utrzymania obiektu</t>
  </si>
  <si>
    <t xml:space="preserve">C. Generowany dochód [A-B]</t>
  </si>
  <si>
    <t xml:space="preserve">D. Podatek dochodowy</t>
  </si>
  <si>
    <t xml:space="preserve">E. Zysk netto: C-D</t>
  </si>
  <si>
    <t xml:space="preserve">Uwaga: rok "n" jest rokiem wypłaty płatności końcowej.</t>
  </si>
  <si>
    <t xml:space="preserve">II.</t>
  </si>
  <si>
    <t xml:space="preserve">OŚWIADCZENIE O NIEKOMERCYJNOŚCI OPERACJI</t>
  </si>
  <si>
    <t xml:space="preserve">Oświadczam, że realizowana operacja:</t>
  </si>
  <si>
    <t xml:space="preserve">nie ma komercyjnego charakteru, a wygenerowany w wyniku jej realizacji zysk, zostanie przeznaczony na pokrycie kosztów jej utrzymania w okresie związania z celem.</t>
  </si>
  <si>
    <t xml:space="preserve">…./…./20…</t>
  </si>
  <si>
    <t xml:space="preserve">……………………………………</t>
  </si>
  <si>
    <t xml:space="preserve">data</t>
  </si>
  <si>
    <t xml:space="preserve">podpis podmiotu ubiegającego się o przyznanie pomocy / osoby(-ób) reprezentujących podmiot ubiegający się o przyznanie pomocy / pełnomocnika</t>
  </si>
  <si>
    <t xml:space="preserve">Załącznik nr B.VII.D.2 Oświadczenie następcy prawnego beneficjenta o jego wstąpieniu w prawa i obowiązki beneficjenta wynikające z umowy o przyznaniu pomocy</t>
  </si>
  <si>
    <r>
      <rPr>
        <i val="true"/>
        <sz val="9"/>
        <rFont val="Arial"/>
        <family val="2"/>
        <charset val="238"/>
      </rPr>
      <t xml:space="preserve">Imię i Nazwisko, adres, seria i numer dokumentu tożsamości, numer NIP</t>
    </r>
    <r>
      <rPr>
        <i val="true"/>
        <vertAlign val="superscript"/>
        <sz val="9"/>
        <rFont val="Arial"/>
        <family val="2"/>
        <charset val="238"/>
      </rPr>
      <t xml:space="preserve">1</t>
    </r>
    <r>
      <rPr>
        <i val="true"/>
        <sz val="9"/>
        <rFont val="Arial"/>
        <family val="2"/>
        <charset val="238"/>
      </rPr>
      <t xml:space="preserve">/ 
Nazwa, adres siedziby, NIP, REGON</t>
    </r>
  </si>
  <si>
    <t xml:space="preserve"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</si>
  <si>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</si>
  <si>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 xml:space="preserve">numer umowy o przyznaniu pomocy zawartej przez Województwo reprezentowane przez Zarząd Województwa z beneficjentem</t>
  </si>
  <si>
    <t xml:space="preserve">zawartej pomiędzy Województwem reprezentowanym przez Zarząd Województwa a</t>
  </si>
  <si>
    <t xml:space="preserve"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</si>
  <si>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podpis następcy prawnego beneficjenta / osoby(-ób) reprezentujących następcę prawnego / pełnomocnika</t>
  </si>
  <si>
    <r>
      <rPr>
        <i val="true"/>
        <vertAlign val="superscript"/>
        <sz val="7"/>
        <rFont val="Arial"/>
        <family val="2"/>
        <charset val="238"/>
      </rPr>
      <t xml:space="preserve">1</t>
    </r>
    <r>
      <rPr>
        <i val="true"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</si>
</sst>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  <numFmt numFmtId="168" formatCode="D\ MMMM\ YYYY;@"/>
    <numFmt numFmtId="169" formatCode="@"/>
    <numFmt numFmtId="170" formatCode="[&lt;=9999999]###\-##\-##;\(###&quot;) &quot;###\-##\-##"/>
    <numFmt numFmtId="171" formatCode="#,##0.00&quot; zł&quot;"/>
    <numFmt numFmtId="172" formatCode="#,##0.00"/>
    <numFmt numFmtId="173" formatCode="0"/>
    <numFmt numFmtId="174" formatCode="#,##0"/>
    <numFmt numFmtId="175" formatCode="#,##0.00\ _z_ł"/>
    <numFmt numFmtId="176" formatCode="#,##0.0"/>
    <numFmt numFmtId="177" formatCode="#,##0.00\ [$EUR]"/>
    <numFmt numFmtId="178" formatCode="D/M/YYYY;@"/>
    <numFmt numFmtId="179" formatCode="0.0000"/>
    <numFmt numFmtId="180" formatCode="0.00%"/>
  </numFmts>
  <fonts count="59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name val="Arial CE"/>
      <family val="0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 val="true"/>
      <sz val="9"/>
      <name val="Arial"/>
      <family val="2"/>
      <charset val="238"/>
    </font>
    <font>
      <i val="true"/>
      <sz val="9"/>
      <name val="Arial"/>
      <family val="2"/>
      <charset val="238"/>
    </font>
    <font>
      <i val="true"/>
      <sz val="6"/>
      <name val="Arial"/>
      <family val="2"/>
      <charset val="238"/>
    </font>
    <font>
      <i val="true"/>
      <sz val="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i val="true"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12"/>
      <name val="Arial"/>
      <family val="2"/>
      <charset val="238"/>
    </font>
    <font>
      <b val="true"/>
      <sz val="10"/>
      <name val="Arial"/>
      <family val="2"/>
      <charset val="238"/>
    </font>
    <font>
      <strike val="true"/>
      <sz val="9"/>
      <name val="Arial"/>
      <family val="2"/>
      <charset val="238"/>
    </font>
    <font>
      <i val="true"/>
      <vertAlign val="superscript"/>
      <sz val="7"/>
      <name val="Arial"/>
      <family val="2"/>
      <charset val="238"/>
    </font>
    <font>
      <strike val="true"/>
      <sz val="8"/>
      <name val="Arial"/>
      <family val="2"/>
      <charset val="238"/>
    </font>
    <font>
      <i val="true"/>
      <sz val="10"/>
      <name val="Arial"/>
      <family val="2"/>
      <charset val="238"/>
    </font>
    <font>
      <b val="true"/>
      <sz val="8"/>
      <name val="Arial"/>
      <family val="2"/>
      <charset val="238"/>
    </font>
    <font>
      <b val="true"/>
      <strike val="true"/>
      <sz val="8"/>
      <name val="Arial"/>
      <family val="2"/>
      <charset val="238"/>
    </font>
    <font>
      <sz val="9"/>
      <color rgb="FFFDEADA"/>
      <name val="Arial"/>
      <family val="2"/>
      <charset val="238"/>
    </font>
    <font>
      <b val="true"/>
      <sz val="12"/>
      <name val="Arial"/>
      <family val="2"/>
      <charset val="238"/>
    </font>
    <font>
      <sz val="9"/>
      <color rgb="FFEBF1DE"/>
      <name val="Arial"/>
      <family val="2"/>
      <charset val="238"/>
    </font>
    <font>
      <sz val="8.5"/>
      <name val="Arial"/>
      <family val="2"/>
      <charset val="238"/>
    </font>
    <font>
      <i val="true"/>
      <sz val="12"/>
      <name val="Arial"/>
      <family val="2"/>
      <charset val="238"/>
    </font>
    <font>
      <sz val="6"/>
      <name val="Arial"/>
      <family val="2"/>
      <charset val="238"/>
    </font>
    <font>
      <i val="true"/>
      <strike val="true"/>
      <sz val="7"/>
      <name val="Arial"/>
      <family val="2"/>
      <charset val="238"/>
    </font>
    <font>
      <b val="true"/>
      <sz val="9"/>
      <name val="Times New Roman"/>
      <family val="1"/>
      <charset val="238"/>
    </font>
    <font>
      <sz val="10"/>
      <name val="Times New Roman"/>
      <family val="1"/>
      <charset val="238"/>
    </font>
    <font>
      <b val="true"/>
      <i val="true"/>
      <sz val="7"/>
      <name val="Arial"/>
      <family val="2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vertAlign val="superscript"/>
      <sz val="8"/>
      <name val="Arial"/>
      <family val="2"/>
      <charset val="238"/>
    </font>
    <font>
      <sz val="8"/>
      <name val="Calibri"/>
      <family val="2"/>
      <charset val="238"/>
    </font>
    <font>
      <sz val="8"/>
      <color rgb="FF000000"/>
      <name val="Arial"/>
      <family val="2"/>
      <charset val="238"/>
    </font>
    <font>
      <sz val="9"/>
      <name val="Times New Roman"/>
      <family val="1"/>
      <charset val="238"/>
    </font>
    <font>
      <i val="true"/>
      <sz val="10"/>
      <name val="Times New Roman"/>
      <family val="1"/>
      <charset val="238"/>
    </font>
    <font>
      <sz val="10"/>
      <name val="Cambria"/>
      <family val="1"/>
      <charset val="238"/>
    </font>
    <font>
      <i val="true"/>
      <vertAlign val="superscript"/>
      <sz val="8"/>
      <name val="Arial"/>
      <family val="2"/>
      <charset val="238"/>
    </font>
    <font>
      <b val="true"/>
      <i val="true"/>
      <sz val="10"/>
      <name val="Arial"/>
      <family val="2"/>
      <charset val="238"/>
    </font>
    <font>
      <sz val="11"/>
      <name val="Calibri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family val="0"/>
      <charset val="238"/>
    </font>
    <font>
      <vertAlign val="superscript"/>
      <sz val="8"/>
      <name val="Czcionka tekstu podstawowego"/>
      <family val="0"/>
      <charset val="238"/>
    </font>
    <font>
      <sz val="9"/>
      <name val="Czcionka tekstu podstawowego"/>
      <family val="2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family val="0"/>
      <charset val="238"/>
    </font>
    <font>
      <sz val="9"/>
      <name val="Czcionka tekstu podstawowego"/>
      <family val="0"/>
      <charset val="238"/>
    </font>
    <font>
      <vertAlign val="superscript"/>
      <sz val="8"/>
      <name val="Czcionka tekstu podstawowego"/>
      <family val="2"/>
      <charset val="238"/>
    </font>
    <font>
      <i val="true"/>
      <vertAlign val="superscript"/>
      <sz val="9"/>
      <name val="Arial"/>
      <family val="2"/>
      <charset val="238"/>
    </font>
    <font>
      <i val="true"/>
      <sz val="9"/>
      <name val="Times New Roman"/>
      <family val="1"/>
      <charset val="238"/>
    </font>
    <font>
      <i val="true"/>
      <sz val="8"/>
      <name val="Times New Roman"/>
      <family val="1"/>
      <charset val="238"/>
    </font>
    <font>
      <sz val="9"/>
      <color rgb="FFFF0000"/>
      <name val="Arial"/>
      <family val="2"/>
      <charset val="238"/>
    </font>
    <font>
      <sz val="9"/>
      <name val="Arial CE"/>
      <family val="0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BF3F3"/>
      </patternFill>
    </fill>
    <fill>
      <patternFill patternType="solid">
        <fgColor rgb="FF953735"/>
        <bgColor rgb="FF993366"/>
      </patternFill>
    </fill>
    <fill>
      <patternFill patternType="solid">
        <fgColor rgb="FFFAF0F0"/>
        <bgColor rgb="FFFBF3F3"/>
      </patternFill>
    </fill>
    <fill>
      <patternFill patternType="solid">
        <fgColor rgb="FF660066"/>
        <bgColor rgb="FF800080"/>
      </patternFill>
    </fill>
    <fill>
      <patternFill patternType="solid">
        <fgColor rgb="FFD9D9D9"/>
        <bgColor rgb="FFEBF1DE"/>
      </patternFill>
    </fill>
    <fill>
      <patternFill patternType="solid">
        <fgColor rgb="FFA6A6A6"/>
        <bgColor rgb="FFC0C0C0"/>
      </patternFill>
    </fill>
    <fill>
      <patternFill patternType="solid">
        <fgColor rgb="FFFBF3F3"/>
        <bgColor rgb="FFFAF0F0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/>
      <bottom style="hair">
        <color rgb="FF1F497D"/>
      </bottom>
      <diagonal/>
    </border>
    <border diagonalUp="false" diagonalDown="false">
      <left style="hair">
        <color rgb="FF1F497D"/>
      </left>
      <right style="hair">
        <color rgb="FF1F497D"/>
      </right>
      <top style="hair">
        <color rgb="FF1F497D"/>
      </top>
      <bottom style="hair">
        <color rgb="FF1F497D"/>
      </bottom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8" fillId="2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3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3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2" borderId="4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5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24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7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7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2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2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6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7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5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2" borderId="5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2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2" borderId="7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2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7" fillId="2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2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7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5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7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2" borderId="8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2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9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2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1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6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2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3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2" borderId="4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2" borderId="2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3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2" borderId="2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2" borderId="4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1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2" borderId="5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2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2" borderId="3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2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5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5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8" fillId="2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2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5" fillId="2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2" borderId="5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2" borderId="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2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2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2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7" fillId="2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12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3" fillId="2" borderId="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2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0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2" borderId="1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2" borderId="9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2" borderId="11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3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5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0" xfId="24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2" borderId="7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9" fillId="2" borderId="5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5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9" fontId="7" fillId="2" borderId="6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2" borderId="7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2" borderId="7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9" fillId="2" borderId="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2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3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2" borderId="1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10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7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9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9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10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2" borderId="1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10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2" borderId="11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1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8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8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5" xfId="24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2" borderId="3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2" borderId="7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1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8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2" borderId="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9" fillId="2" borderId="0" xfId="24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2" borderId="0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1" fillId="2" borderId="7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2" fillId="2" borderId="2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3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2" borderId="4" xfId="24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8" xfId="24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5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2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2" borderId="7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8" xfId="2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6" xfId="24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2" borderId="0" xfId="24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5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2" borderId="0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8" xfId="2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5" xfId="24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2" borderId="0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5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0" xfId="24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24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0" fillId="2" borderId="7" xfId="2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9" xfId="24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10" xfId="24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11" xfId="2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12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24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6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13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14" xfId="25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2" borderId="15" xfId="25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23" fillId="2" borderId="6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2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3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4" fillId="2" borderId="4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9" fillId="2" borderId="1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3" borderId="5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5" fillId="3" borderId="0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6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2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3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4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4" borderId="6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8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7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2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5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2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7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0" fillId="2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2" borderId="0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7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7" fillId="2" borderId="6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7" fillId="2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2" borderId="0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2" borderId="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2" borderId="0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0" xfId="2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7" fillId="2" borderId="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2" borderId="0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5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7" fillId="2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2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2" borderId="6" xfId="25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9" fillId="2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7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3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3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4" xfId="2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0" xfId="2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7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2" xfId="25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7" fillId="2" borderId="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2" borderId="1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2" xfId="2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6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5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2" borderId="0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16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17" xfId="2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2" borderId="5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2" borderId="7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2" fillId="2" borderId="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2" borderId="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2" borderId="9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10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2" borderId="11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2" borderId="10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10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4" fillId="2" borderId="2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3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2" borderId="4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9" fillId="2" borderId="5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0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2" borderId="0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2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1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2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2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5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12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7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2" borderId="0" xfId="25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3" fillId="2" borderId="5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7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2" borderId="0" xfId="25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5" xfId="2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7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2" borderId="0" xfId="2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5" xfId="2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0" fontId="7" fillId="2" borderId="12" xfId="25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2" borderId="7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xfId="25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12" fillId="2" borderId="4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9" fillId="2" borderId="9" xfId="2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0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11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2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2" borderId="4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4" xfId="25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0" xfId="2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5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2" borderId="5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6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6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7" xfId="2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0" xfId="25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6" xfId="25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7" fillId="2" borderId="5" xfId="2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7" xfId="2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2" borderId="0" xfId="25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5" xfId="2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5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3" borderId="0" xfId="25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25" fillId="3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7" fillId="2" borderId="0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2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2" borderId="1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5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9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7" fillId="2" borderId="12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4" fillId="2" borderId="7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23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12" fillId="2" borderId="3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2" borderId="4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8" fillId="2" borderId="12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2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1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3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2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2" borderId="4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10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0" fontId="7" fillId="2" borderId="12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9" fillId="2" borderId="7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2" borderId="5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2" borderId="7" xfId="25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2" borderId="5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7" xfId="2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25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9" xfId="2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14" xfId="25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2" borderId="11" xfId="2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7" fillId="2" borderId="12" xfId="24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25" fillId="3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7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7" fillId="2" borderId="12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4" fontId="7" fillId="2" borderId="3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1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7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7" fillId="2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7" fillId="2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9" fontId="7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7" fillId="2" borderId="3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1" fontId="7" fillId="2" borderId="4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1" fontId="7" fillId="2" borderId="7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1" fontId="7" fillId="2" borderId="1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1" fontId="7" fillId="2" borderId="1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4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7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2" fontId="14" fillId="2" borderId="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1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6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2" fontId="15" fillId="6" borderId="6" xfId="0" applyFont="true" applyBorder="true" applyAlignment="true" applyProtection="true">
      <alignment horizontal="right" vertical="center" textRotation="0" wrapText="true" indent="1" shrinkToFit="false"/>
      <protection locked="true" hidden="false"/>
    </xf>
    <xf numFmtId="164" fontId="14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6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7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25" fillId="3" borderId="0" xfId="0" applyFont="true" applyBorder="false" applyAlignment="true" applyProtection="true">
      <alignment horizontal="left" vertical="top" textRotation="0" wrapText="false" indent="0" shrinkToFit="false"/>
      <protection locked="false" hidden="false"/>
    </xf>
    <xf numFmtId="164" fontId="7" fillId="2" borderId="0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3" fontId="7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2" borderId="4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2" borderId="12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9" fontId="7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2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2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7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1" fillId="2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1" fillId="2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1" fillId="2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9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3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7" fillId="2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27" fillId="3" borderId="0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9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3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7" fillId="4" borderId="6" xfId="0" applyFont="true" applyBorder="true" applyAlignment="true" applyProtection="true">
      <alignment horizontal="right" vertical="center" textRotation="0" wrapText="true" indent="3" shrinkToFit="false"/>
      <protection locked="false" hidden="false"/>
    </xf>
    <xf numFmtId="164" fontId="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4" fontId="7" fillId="4" borderId="6" xfId="15" applyFont="true" applyBorder="true" applyAlignment="true" applyProtection="true">
      <alignment horizontal="right" vertical="center" textRotation="0" wrapText="true" indent="3" shrinkToFit="false"/>
      <protection locked="false" hidden="false"/>
    </xf>
    <xf numFmtId="164" fontId="9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4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2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2" borderId="6" xfId="0" applyFont="true" applyBorder="true" applyAlignment="true" applyProtection="true">
      <alignment horizontal="right" vertical="center" textRotation="0" wrapText="true" indent="3" shrinkToFit="false"/>
      <protection locked="false" hidden="false"/>
    </xf>
    <xf numFmtId="172" fontId="7" fillId="4" borderId="6" xfId="0" applyFont="true" applyBorder="true" applyAlignment="true" applyProtection="true">
      <alignment horizontal="right" vertical="center" textRotation="0" wrapText="true" indent="3" shrinkToFit="false"/>
      <protection locked="false" hidden="false"/>
    </xf>
    <xf numFmtId="169" fontId="7" fillId="2" borderId="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7" fillId="2" borderId="6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72" fontId="7" fillId="7" borderId="6" xfId="0" applyFont="true" applyBorder="true" applyAlignment="true" applyProtection="true">
      <alignment horizontal="right" vertical="center" textRotation="0" wrapText="true" indent="3" shrinkToFit="false"/>
      <protection locked="true" hidden="false"/>
    </xf>
    <xf numFmtId="164" fontId="7" fillId="2" borderId="1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6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3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72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7" fillId="8" borderId="6" xfId="0" applyFont="true" applyBorder="true" applyAlignment="true" applyProtection="true">
      <alignment horizontal="right" vertical="center" textRotation="0" wrapText="false" indent="3" shrinkToFit="false"/>
      <protection locked="false" hidden="false"/>
    </xf>
    <xf numFmtId="164" fontId="7" fillId="2" borderId="6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25" fillId="3" borderId="0" xfId="0" applyFont="true" applyBorder="false" applyAlignment="true" applyProtection="true">
      <alignment horizontal="left" vertical="top" textRotation="0" wrapText="true" indent="0" shrinkToFit="false"/>
      <protection locked="false" hidden="false"/>
    </xf>
    <xf numFmtId="164" fontId="7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5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7" fillId="2" borderId="12" xfId="0" applyFont="true" applyBorder="true" applyAlignment="true" applyProtection="true">
      <alignment horizontal="right" vertical="center" textRotation="0" wrapText="true" indent="3" shrinkToFit="false"/>
      <protection locked="false" hidden="false"/>
    </xf>
    <xf numFmtId="172" fontId="7" fillId="4" borderId="6" xfId="19" applyFont="true" applyBorder="true" applyAlignment="true" applyProtection="true">
      <alignment horizontal="right" vertical="center" textRotation="0" wrapText="false" indent="3" shrinkToFit="false"/>
      <protection locked="false" hidden="false"/>
    </xf>
    <xf numFmtId="164" fontId="20" fillId="2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5" fontId="7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8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3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7" fillId="2" borderId="6" xfId="0" applyFont="true" applyBorder="true" applyAlignment="true" applyProtection="true">
      <alignment horizontal="right" vertical="center" textRotation="0" wrapText="true" indent="3" shrinkToFit="false"/>
      <protection locked="false" hidden="false"/>
    </xf>
    <xf numFmtId="172" fontId="7" fillId="4" borderId="6" xfId="0" applyFont="true" applyBorder="true" applyAlignment="true" applyProtection="true">
      <alignment horizontal="right" vertical="center" textRotation="0" wrapText="true" indent="3" shrinkToFit="false"/>
      <protection locked="true" hidden="false"/>
    </xf>
    <xf numFmtId="164" fontId="7" fillId="2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2" borderId="6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7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7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3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12" fillId="2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1" fontId="12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2" borderId="1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71" fontId="7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75" fontId="7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6" xfId="2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" fillId="2" borderId="6" xfId="0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34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0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0" xfId="23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5" fillId="0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0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5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5" fillId="0" borderId="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23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2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6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4" fillId="0" borderId="6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6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4" fillId="0" borderId="6" xfId="23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3" fontId="14" fillId="0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5" fillId="0" borderId="5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35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6" fontId="14" fillId="0" borderId="6" xfId="23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4" fillId="0" borderId="13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15" xfId="23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2" fontId="14" fillId="4" borderId="6" xfId="23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3" fontId="14" fillId="6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3" borderId="0" xfId="23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12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12" xfId="23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4" fillId="0" borderId="6" xfId="23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38" fillId="0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6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1" xfId="23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4" fillId="0" borderId="1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6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0" borderId="6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6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6" xfId="23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4" fillId="0" borderId="13" xfId="23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73" fontId="14" fillId="0" borderId="14" xfId="23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14" fillId="0" borderId="15" xfId="23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4" fillId="0" borderId="13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14" fillId="0" borderId="15" xfId="23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73" fontId="14" fillId="6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4" fillId="0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0" borderId="0" xfId="23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3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7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7" fillId="0" borderId="6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2" fontId="7" fillId="0" borderId="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7" fillId="4" borderId="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9" fontId="14" fillId="0" borderId="6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9" fontId="14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14" fillId="0" borderId="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33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23" fillId="0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3" borderId="0" xfId="23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5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0" xfId="23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33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1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3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5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12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6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5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15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1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15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12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4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9" fillId="0" borderId="6" xfId="23" applyFont="true" applyBorder="true" applyAlignment="true" applyProtection="true">
      <alignment horizontal="right" vertical="center" textRotation="0" wrapText="true" indent="3" shrinkToFit="false"/>
      <protection locked="false" hidden="false"/>
    </xf>
    <xf numFmtId="164" fontId="7" fillId="2" borderId="6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33" fillId="2" borderId="0" xfId="23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33" fillId="2" borderId="0" xfId="2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6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2" borderId="1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1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7" fillId="2" borderId="13" xfId="23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15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7" fillId="4" borderId="15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2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0" fillId="2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33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72" fontId="7" fillId="4" borderId="6" xfId="0" applyFont="true" applyBorder="true" applyAlignment="true" applyProtection="true">
      <alignment horizontal="right" vertical="center" textRotation="0" wrapText="true" indent="6" shrinkToFit="false"/>
      <protection locked="false" hidden="false"/>
    </xf>
    <xf numFmtId="164" fontId="14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2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2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4" fillId="2" borderId="0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3" fillId="2" borderId="0" xfId="23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33" fillId="2" borderId="0" xfId="23" applyFont="true" applyBorder="false" applyAlignment="true" applyProtection="true">
      <alignment horizontal="justify" vertical="top" textRotation="0" wrapText="false" indent="0" shrinkToFit="false"/>
      <protection locked="true" hidden="false"/>
    </xf>
    <xf numFmtId="164" fontId="14" fillId="2" borderId="0" xfId="23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33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4" fillId="2" borderId="0" xfId="23" applyFont="true" applyBorder="true" applyAlignment="true" applyProtection="true">
      <alignment horizontal="left" vertical="top" textRotation="0" wrapText="true" indent="0" shrinkToFit="false" readingOrder="1"/>
      <protection locked="true" hidden="false"/>
    </xf>
    <xf numFmtId="164" fontId="14" fillId="2" borderId="5" xfId="23" applyFont="true" applyBorder="true" applyAlignment="true" applyProtection="true">
      <alignment horizontal="center" vertical="top" textRotation="0" wrapText="true" indent="0" shrinkToFit="false" readingOrder="1"/>
      <protection locked="true" hidden="false"/>
    </xf>
    <xf numFmtId="164" fontId="14" fillId="2" borderId="5" xfId="23" applyFont="true" applyBorder="true" applyAlignment="true" applyProtection="true">
      <alignment horizontal="left" vertical="top" textRotation="0" wrapText="true" indent="0" shrinkToFit="false" readingOrder="1"/>
      <protection locked="true" hidden="false"/>
    </xf>
    <xf numFmtId="164" fontId="7" fillId="2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4" fillId="2" borderId="0" xfId="23" applyFont="true" applyBorder="true" applyAlignment="true" applyProtection="true">
      <alignment horizontal="general" vertical="top" textRotation="0" wrapText="true" indent="0" shrinkToFit="false" readingOrder="1"/>
      <protection locked="true" hidden="false"/>
    </xf>
    <xf numFmtId="164" fontId="12" fillId="2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3" fillId="2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3" fillId="2" borderId="0" xfId="23" applyFont="true" applyBorder="true" applyAlignment="true" applyProtection="true">
      <alignment horizontal="justify" vertical="top" textRotation="0" wrapText="true" indent="0" shrinkToFit="false" readingOrder="1"/>
      <protection locked="true" hidden="false"/>
    </xf>
    <xf numFmtId="164" fontId="4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2" borderId="0" xfId="0" applyFont="true" applyBorder="true" applyAlignment="true" applyProtection="true">
      <alignment horizontal="justify" vertical="top" textRotation="0" wrapText="false" indent="0" shrinkToFit="false"/>
      <protection locked="true" hidden="false"/>
    </xf>
    <xf numFmtId="164" fontId="41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1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1" fillId="2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1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1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0" fillId="2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33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1" fillId="2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3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2" borderId="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2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5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7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2" fillId="2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2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5" xfId="23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4" fillId="2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7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2" fillId="2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8" fillId="2" borderId="8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2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2" fillId="2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7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5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2" borderId="7" xfId="23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2" borderId="0" xfId="23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10" fillId="2" borderId="0" xfId="23" applyFont="true" applyBorder="true" applyAlignment="true" applyProtection="true">
      <alignment horizontal="center" vertical="distributed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general" vertical="distributed" textRotation="0" wrapText="true" indent="0" shrinkToFit="false"/>
      <protection locked="true" hidden="false"/>
    </xf>
    <xf numFmtId="164" fontId="18" fillId="2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7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7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7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2" borderId="7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2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2" borderId="0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2" borderId="6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7" fillId="2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7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2" borderId="7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7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7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7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2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3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4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5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1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2" borderId="9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1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1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11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3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2" borderId="3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0" fillId="2" borderId="8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0" fillId="2" borderId="9" xfId="23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2" borderId="10" xfId="2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2" borderId="10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2" borderId="11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3" fillId="2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3" fillId="2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4" fillId="2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2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8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2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2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2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6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0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0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2" borderId="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7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4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6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2" borderId="6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6" fillId="2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7" fillId="2" borderId="0" xfId="23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9" fontId="49" fillId="2" borderId="6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8" fontId="49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49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50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49" fillId="2" borderId="6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72" fontId="49" fillId="2" borderId="6" xfId="23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9" fontId="50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2" borderId="0" xfId="23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5" fillId="3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72" fontId="47" fillId="2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46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47" fillId="2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8" fontId="46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52" fillId="2" borderId="6" xfId="23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72" fontId="49" fillId="4" borderId="6" xfId="23" applyFont="true" applyBorder="true" applyAlignment="true" applyProtection="true">
      <alignment horizontal="right" vertical="center" textRotation="0" wrapText="true" indent="1" shrinkToFit="false"/>
      <protection locked="false" hidden="false"/>
    </xf>
    <xf numFmtId="164" fontId="7" fillId="2" borderId="13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9" fontId="7" fillId="4" borderId="12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2" borderId="2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40" fillId="2" borderId="9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2" borderId="10" xfId="2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1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7" fillId="2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2" borderId="3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2" fillId="2" borderId="3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3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2" borderId="3" xfId="25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2" borderId="0" xfId="2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9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9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6" fillId="2" borderId="6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9" fontId="7" fillId="4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9" fillId="2" borderId="6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7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2" borderId="0" xfId="2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2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3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4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0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4" fillId="2" borderId="9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1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2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0" fillId="2" borderId="0" xfId="2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2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0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5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2" borderId="8" xfId="23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7" fillId="2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8" fillId="2" borderId="8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7" fillId="2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5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5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9" fontId="7" fillId="2" borderId="6" xfId="23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7" fillId="2" borderId="2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3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4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8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5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9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10" xfId="23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2" borderId="1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1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2" borderId="3" xfId="23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2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5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7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0" xfId="23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10" fillId="2" borderId="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2" borderId="5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2" borderId="7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2" borderId="12" xfId="2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33" fillId="2" borderId="3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5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7" xfId="2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8" xfId="23" applyFont="true" applyBorder="true" applyAlignment="true" applyProtection="true">
      <alignment horizontal="left" vertical="top" textRotation="180" wrapText="true" indent="0" shrinkToFit="false"/>
      <protection locked="true" hidden="false"/>
    </xf>
    <xf numFmtId="164" fontId="4" fillId="2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xfId="23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5" xfId="2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8" fillId="2" borderId="5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7" fillId="2" borderId="6" xfId="2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7" fillId="2" borderId="8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2" borderId="6" xfId="23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7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5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2" borderId="12" xfId="23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8" fillId="2" borderId="0" xfId="2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0" xfId="2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2" borderId="6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6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6" xfId="2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2" fontId="7" fillId="2" borderId="6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7" fillId="2" borderId="6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2" fontId="7" fillId="4" borderId="6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2" fontId="7" fillId="2" borderId="6" xfId="2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7" fillId="4" borderId="6" xfId="23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9" fillId="2" borderId="0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2" borderId="2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9" fillId="2" borderId="3" xfId="2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5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7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5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8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2" borderId="7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5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7" xfId="2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7" fillId="2" borderId="9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7" fillId="2" borderId="10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7" fillId="2" borderId="11" xfId="2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4" fillId="2" borderId="0" xfId="23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4" fillId="2" borderId="0" xfId="23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18" fillId="2" borderId="0" xfId="2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0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2" borderId="0" xfId="23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14" fillId="2" borderId="0" xfId="23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3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0" xfId="23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2" borderId="0" xfId="23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80" fontId="14" fillId="2" borderId="0" xfId="23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4" fillId="2" borderId="0" xfId="23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4" fillId="2" borderId="0" xfId="2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2" borderId="0" xfId="23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2" borderId="0" xfId="23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58" fillId="2" borderId="0" xfId="28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8" fillId="2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8" fillId="2" borderId="2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8" fillId="2" borderId="3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0" fillId="2" borderId="3" xfId="2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3" xfId="28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8" fillId="2" borderId="4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8" fillId="2" borderId="5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8" fillId="2" borderId="0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8" fillId="2" borderId="0" xfId="28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2" borderId="6" xfId="28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8" fillId="2" borderId="7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8" xfId="28" applyFont="true" applyBorder="true" applyAlignment="true" applyProtection="true">
      <alignment horizontal="justify" vertical="bottom" textRotation="0" wrapText="true" indent="0" shrinkToFit="false"/>
      <protection locked="true" hidden="false"/>
    </xf>
    <xf numFmtId="164" fontId="7" fillId="2" borderId="5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0" xfId="2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7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7" fillId="2" borderId="6" xfId="28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58" fillId="2" borderId="0" xfId="2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8" fillId="2" borderId="7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2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2" borderId="0" xfId="2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0" xfId="28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2" borderId="0" xfId="2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2" borderId="0" xfId="28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2" borderId="0" xfId="28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8" fillId="2" borderId="0" xfId="28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8" fillId="2" borderId="0" xfId="28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6" xfId="28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2" borderId="0" xfId="28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8" fillId="2" borderId="0" xfId="28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3" xfId="28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2" borderId="7" xfId="28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2" borderId="8" xfId="28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12" fillId="2" borderId="9" xfId="28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58" fillId="2" borderId="10" xfId="28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8" fillId="2" borderId="10" xfId="2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8" fillId="2" borderId="11" xfId="28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Dziesiętny 3" xfId="21" builtinId="53" customBuiltin="true"/>
    <cellStyle name="Normalny 2" xfId="22" builtinId="53" customBuiltin="true"/>
    <cellStyle name="Normalny 2 2" xfId="23" builtinId="53" customBuiltin="true"/>
    <cellStyle name="Normalny 2 3" xfId="24" builtinId="53" customBuiltin="true"/>
    <cellStyle name="Normalny 2 3 2" xfId="25" builtinId="53" customBuiltin="true"/>
    <cellStyle name="Normalny 3" xfId="26" builtinId="53" customBuiltin="true"/>
    <cellStyle name="Normalny 3 2" xfId="27" builtinId="53" customBuiltin="true"/>
    <cellStyle name="Normalny 3 3" xfId="28" builtinId="53" customBuiltin="true"/>
    <cellStyle name="Normalny 4" xfId="29" builtinId="53" customBuiltin="true"/>
    <cellStyle name="Normalny 5" xfId="30" builtinId="53" customBuiltin="true"/>
    <cellStyle name="Normalny 5 2" xfId="31" builtinId="53" customBuiltin="true"/>
    <cellStyle name="Normalny 6" xfId="32" builtinId="53" customBuiltin="true"/>
    <cellStyle name="Procentowy 2" xfId="33" builtinId="53" customBuiltin="true"/>
    <cellStyle name="Procentowy 3" xfId="34" builtinId="53" customBuiltin="true"/>
    <cellStyle name="Procentowy 4" xfId="35" builtinId="53" customBuiltin="true"/>
    <cellStyle name="Procentowy 5" xfId="36" builtinId="53" customBuiltin="true"/>
    <cellStyle name="Walutowy 2" xfId="37" builtinId="53" customBuiltin="true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BF3F3"/>
      <rgbColor rgb="FFFAF0F0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BF1DE"/>
      <rgbColor rgb="FFFDEADA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externalLink" Target="externalLinks/externalLink1.xml"/><Relationship Id="rId1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Relationship Id="rId3" Type="http://schemas.openxmlformats.org/officeDocument/2006/relationships/image" Target="../media/image6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7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0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<Relationship Id="rId3" Type="http://schemas.openxmlformats.org/officeDocument/2006/relationships/image" Target="../media/image15.png"/><Relationship Id="rId4" Type="http://schemas.openxmlformats.org/officeDocument/2006/relationships/image" Target="../media/image16.png"/><Relationship Id="rId5" Type="http://schemas.openxmlformats.org/officeDocument/2006/relationships/image" Target="../media/image1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37</xdr:col>
      <xdr:colOff>86760</xdr:colOff>
      <xdr:row>102</xdr:row>
      <xdr:rowOff>17280</xdr:rowOff>
    </xdr:from>
    <xdr:to>
      <xdr:col>37</xdr:col>
      <xdr:colOff>380880</xdr:colOff>
      <xdr:row>102</xdr:row>
      <xdr:rowOff>133200</xdr:rowOff>
    </xdr:to>
    <xdr:sp>
      <xdr:nvSpPr>
        <xdr:cNvPr id="0" name="CustomShape 1"/>
        <xdr:cNvSpPr/>
      </xdr:nvSpPr>
      <xdr:spPr>
        <a:xfrm>
          <a:off x="7424640" y="14115240"/>
          <a:ext cx="294120" cy="1159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37</xdr:col>
      <xdr:colOff>69120</xdr:colOff>
      <xdr:row>103</xdr:row>
      <xdr:rowOff>25920</xdr:rowOff>
    </xdr:from>
    <xdr:to>
      <xdr:col>37</xdr:col>
      <xdr:colOff>436680</xdr:colOff>
      <xdr:row>103</xdr:row>
      <xdr:rowOff>187560</xdr:rowOff>
    </xdr:to>
    <xdr:pic>
      <xdr:nvPicPr>
        <xdr:cNvPr id="1" name="Obraz 2" descr=""/>
        <xdr:cNvPicPr/>
      </xdr:nvPicPr>
      <xdr:blipFill>
        <a:blip r:embed="rId1"/>
        <a:stretch/>
      </xdr:blipFill>
      <xdr:spPr>
        <a:xfrm>
          <a:off x="7407000" y="14257440"/>
          <a:ext cx="367560" cy="16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37</xdr:col>
      <xdr:colOff>95400</xdr:colOff>
      <xdr:row>0</xdr:row>
      <xdr:rowOff>112680</xdr:rowOff>
    </xdr:from>
    <xdr:to>
      <xdr:col>38</xdr:col>
      <xdr:colOff>336600</xdr:colOff>
      <xdr:row>2</xdr:row>
      <xdr:rowOff>227160</xdr:rowOff>
    </xdr:to>
    <xdr:pic>
      <xdr:nvPicPr>
        <xdr:cNvPr id="2" name="Obraz 3" descr=""/>
        <xdr:cNvPicPr/>
      </xdr:nvPicPr>
      <xdr:blipFill>
        <a:blip r:embed="rId2"/>
        <a:stretch/>
      </xdr:blipFill>
      <xdr:spPr>
        <a:xfrm>
          <a:off x="7433280" y="112680"/>
          <a:ext cx="785520" cy="409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38</xdr:col>
      <xdr:colOff>502200</xdr:colOff>
      <xdr:row>0</xdr:row>
      <xdr:rowOff>25920</xdr:rowOff>
    </xdr:from>
    <xdr:to>
      <xdr:col>39</xdr:col>
      <xdr:colOff>522720</xdr:colOff>
      <xdr:row>3</xdr:row>
      <xdr:rowOff>15120</xdr:rowOff>
    </xdr:to>
    <xdr:pic>
      <xdr:nvPicPr>
        <xdr:cNvPr id="3" name="Obraz 4" descr=""/>
        <xdr:cNvPicPr/>
      </xdr:nvPicPr>
      <xdr:blipFill>
        <a:blip r:embed="rId3"/>
        <a:stretch/>
      </xdr:blipFill>
      <xdr:spPr>
        <a:xfrm>
          <a:off x="8384400" y="25920"/>
          <a:ext cx="665640" cy="551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32</xdr:col>
      <xdr:colOff>76320</xdr:colOff>
      <xdr:row>183</xdr:row>
      <xdr:rowOff>28440</xdr:rowOff>
    </xdr:from>
    <xdr:to>
      <xdr:col>32</xdr:col>
      <xdr:colOff>370440</xdr:colOff>
      <xdr:row>183</xdr:row>
      <xdr:rowOff>140760</xdr:rowOff>
    </xdr:to>
    <xdr:sp>
      <xdr:nvSpPr>
        <xdr:cNvPr id="4" name="CustomShape 1"/>
        <xdr:cNvSpPr/>
      </xdr:nvSpPr>
      <xdr:spPr>
        <a:xfrm>
          <a:off x="6771600" y="416678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32</xdr:col>
      <xdr:colOff>57240</xdr:colOff>
      <xdr:row>124</xdr:row>
      <xdr:rowOff>38160</xdr:rowOff>
    </xdr:from>
    <xdr:to>
      <xdr:col>32</xdr:col>
      <xdr:colOff>351360</xdr:colOff>
      <xdr:row>125</xdr:row>
      <xdr:rowOff>7560</xdr:rowOff>
    </xdr:to>
    <xdr:sp>
      <xdr:nvSpPr>
        <xdr:cNvPr id="5" name="CustomShape 1"/>
        <xdr:cNvSpPr/>
      </xdr:nvSpPr>
      <xdr:spPr>
        <a:xfrm>
          <a:off x="6752520" y="3284712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32</xdr:col>
      <xdr:colOff>57240</xdr:colOff>
      <xdr:row>185</xdr:row>
      <xdr:rowOff>28440</xdr:rowOff>
    </xdr:from>
    <xdr:to>
      <xdr:col>32</xdr:col>
      <xdr:colOff>424800</xdr:colOff>
      <xdr:row>185</xdr:row>
      <xdr:rowOff>190440</xdr:rowOff>
    </xdr:to>
    <xdr:pic>
      <xdr:nvPicPr>
        <xdr:cNvPr id="6" name="Obraz 3" descr=""/>
        <xdr:cNvPicPr/>
      </xdr:nvPicPr>
      <xdr:blipFill>
        <a:blip r:embed="rId1"/>
        <a:stretch/>
      </xdr:blipFill>
      <xdr:spPr>
        <a:xfrm>
          <a:off x="6752520" y="41848560"/>
          <a:ext cx="367560" cy="1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76320</xdr:colOff>
      <xdr:row>126</xdr:row>
      <xdr:rowOff>0</xdr:rowOff>
    </xdr:from>
    <xdr:to>
      <xdr:col>32</xdr:col>
      <xdr:colOff>443880</xdr:colOff>
      <xdr:row>126</xdr:row>
      <xdr:rowOff>161640</xdr:rowOff>
    </xdr:to>
    <xdr:pic>
      <xdr:nvPicPr>
        <xdr:cNvPr id="7" name="Obraz 4" descr=""/>
        <xdr:cNvPicPr/>
      </xdr:nvPicPr>
      <xdr:blipFill>
        <a:blip r:embed="rId2"/>
        <a:stretch/>
      </xdr:blipFill>
      <xdr:spPr>
        <a:xfrm>
          <a:off x="6771600" y="33018480"/>
          <a:ext cx="367560" cy="16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32</xdr:col>
      <xdr:colOff>66600</xdr:colOff>
      <xdr:row>6</xdr:row>
      <xdr:rowOff>38160</xdr:rowOff>
    </xdr:from>
    <xdr:to>
      <xdr:col>32</xdr:col>
      <xdr:colOff>333000</xdr:colOff>
      <xdr:row>8</xdr:row>
      <xdr:rowOff>85320</xdr:rowOff>
    </xdr:to>
    <xdr:pic>
      <xdr:nvPicPr>
        <xdr:cNvPr id="8" name="Obraz 5" descr=""/>
        <xdr:cNvPicPr/>
      </xdr:nvPicPr>
      <xdr:blipFill>
        <a:blip r:embed="rId3"/>
        <a:stretch/>
      </xdr:blipFill>
      <xdr:spPr>
        <a:xfrm>
          <a:off x="6761880" y="1264680"/>
          <a:ext cx="266400" cy="278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35</xdr:col>
      <xdr:colOff>47520</xdr:colOff>
      <xdr:row>23</xdr:row>
      <xdr:rowOff>95400</xdr:rowOff>
    </xdr:from>
    <xdr:to>
      <xdr:col>35</xdr:col>
      <xdr:colOff>341640</xdr:colOff>
      <xdr:row>23</xdr:row>
      <xdr:rowOff>207720</xdr:rowOff>
    </xdr:to>
    <xdr:sp>
      <xdr:nvSpPr>
        <xdr:cNvPr id="9" name="CustomShape 1"/>
        <xdr:cNvSpPr/>
      </xdr:nvSpPr>
      <xdr:spPr>
        <a:xfrm>
          <a:off x="7427880" y="53816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35</xdr:col>
      <xdr:colOff>38160</xdr:colOff>
      <xdr:row>24</xdr:row>
      <xdr:rowOff>66600</xdr:rowOff>
    </xdr:from>
    <xdr:to>
      <xdr:col>35</xdr:col>
      <xdr:colOff>405720</xdr:colOff>
      <xdr:row>24</xdr:row>
      <xdr:rowOff>228240</xdr:rowOff>
    </xdr:to>
    <xdr:pic>
      <xdr:nvPicPr>
        <xdr:cNvPr id="10" name="Obraz 2" descr=""/>
        <xdr:cNvPicPr/>
      </xdr:nvPicPr>
      <xdr:blipFill>
        <a:blip r:embed="rId1"/>
        <a:stretch/>
      </xdr:blipFill>
      <xdr:spPr>
        <a:xfrm>
          <a:off x="7418520" y="5648040"/>
          <a:ext cx="367560" cy="161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15</xdr:col>
      <xdr:colOff>41400</xdr:colOff>
      <xdr:row>9</xdr:row>
      <xdr:rowOff>16560</xdr:rowOff>
    </xdr:from>
    <xdr:to>
      <xdr:col>15</xdr:col>
      <xdr:colOff>335520</xdr:colOff>
      <xdr:row>9</xdr:row>
      <xdr:rowOff>128880</xdr:rowOff>
    </xdr:to>
    <xdr:sp>
      <xdr:nvSpPr>
        <xdr:cNvPr id="11" name="CustomShape 1"/>
        <xdr:cNvSpPr/>
      </xdr:nvSpPr>
      <xdr:spPr>
        <a:xfrm>
          <a:off x="10936080" y="173088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41400</xdr:colOff>
      <xdr:row>14</xdr:row>
      <xdr:rowOff>16560</xdr:rowOff>
    </xdr:from>
    <xdr:to>
      <xdr:col>15</xdr:col>
      <xdr:colOff>335520</xdr:colOff>
      <xdr:row>14</xdr:row>
      <xdr:rowOff>128880</xdr:rowOff>
    </xdr:to>
    <xdr:sp>
      <xdr:nvSpPr>
        <xdr:cNvPr id="12" name="CustomShape 1"/>
        <xdr:cNvSpPr/>
      </xdr:nvSpPr>
      <xdr:spPr>
        <a:xfrm>
          <a:off x="10936080" y="249300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41400</xdr:colOff>
      <xdr:row>21</xdr:row>
      <xdr:rowOff>24840</xdr:rowOff>
    </xdr:from>
    <xdr:to>
      <xdr:col>15</xdr:col>
      <xdr:colOff>335520</xdr:colOff>
      <xdr:row>21</xdr:row>
      <xdr:rowOff>137160</xdr:rowOff>
    </xdr:to>
    <xdr:sp>
      <xdr:nvSpPr>
        <xdr:cNvPr id="13" name="CustomShape 1"/>
        <xdr:cNvSpPr/>
      </xdr:nvSpPr>
      <xdr:spPr>
        <a:xfrm>
          <a:off x="10936080" y="356796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41400</xdr:colOff>
      <xdr:row>26</xdr:row>
      <xdr:rowOff>24840</xdr:rowOff>
    </xdr:from>
    <xdr:to>
      <xdr:col>15</xdr:col>
      <xdr:colOff>335520</xdr:colOff>
      <xdr:row>26</xdr:row>
      <xdr:rowOff>137160</xdr:rowOff>
    </xdr:to>
    <xdr:sp>
      <xdr:nvSpPr>
        <xdr:cNvPr id="14" name="CustomShape 1"/>
        <xdr:cNvSpPr/>
      </xdr:nvSpPr>
      <xdr:spPr>
        <a:xfrm>
          <a:off x="10936080" y="433008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41400</xdr:colOff>
      <xdr:row>31</xdr:row>
      <xdr:rowOff>24840</xdr:rowOff>
    </xdr:from>
    <xdr:to>
      <xdr:col>15</xdr:col>
      <xdr:colOff>335520</xdr:colOff>
      <xdr:row>31</xdr:row>
      <xdr:rowOff>137160</xdr:rowOff>
    </xdr:to>
    <xdr:sp>
      <xdr:nvSpPr>
        <xdr:cNvPr id="15" name="CustomShape 1"/>
        <xdr:cNvSpPr/>
      </xdr:nvSpPr>
      <xdr:spPr>
        <a:xfrm>
          <a:off x="10936080" y="50918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41400</xdr:colOff>
      <xdr:row>37</xdr:row>
      <xdr:rowOff>16560</xdr:rowOff>
    </xdr:from>
    <xdr:to>
      <xdr:col>15</xdr:col>
      <xdr:colOff>335520</xdr:colOff>
      <xdr:row>37</xdr:row>
      <xdr:rowOff>128880</xdr:rowOff>
    </xdr:to>
    <xdr:sp>
      <xdr:nvSpPr>
        <xdr:cNvPr id="16" name="CustomShape 1"/>
        <xdr:cNvSpPr/>
      </xdr:nvSpPr>
      <xdr:spPr>
        <a:xfrm>
          <a:off x="10936080" y="599796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41400</xdr:colOff>
      <xdr:row>10</xdr:row>
      <xdr:rowOff>8280</xdr:rowOff>
    </xdr:from>
    <xdr:to>
      <xdr:col>15</xdr:col>
      <xdr:colOff>408960</xdr:colOff>
      <xdr:row>11</xdr:row>
      <xdr:rowOff>20880</xdr:rowOff>
    </xdr:to>
    <xdr:pic>
      <xdr:nvPicPr>
        <xdr:cNvPr id="17" name="Obraz 8" descr=""/>
        <xdr:cNvPicPr/>
      </xdr:nvPicPr>
      <xdr:blipFill>
        <a:blip r:embed="rId1"/>
        <a:stretch/>
      </xdr:blipFill>
      <xdr:spPr>
        <a:xfrm>
          <a:off x="10936080" y="1874880"/>
          <a:ext cx="367560" cy="16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33120</xdr:colOff>
      <xdr:row>44</xdr:row>
      <xdr:rowOff>16560</xdr:rowOff>
    </xdr:from>
    <xdr:to>
      <xdr:col>15</xdr:col>
      <xdr:colOff>400680</xdr:colOff>
      <xdr:row>45</xdr:row>
      <xdr:rowOff>29160</xdr:rowOff>
    </xdr:to>
    <xdr:pic>
      <xdr:nvPicPr>
        <xdr:cNvPr id="18" name="Obraz 9" descr=""/>
        <xdr:cNvPicPr/>
      </xdr:nvPicPr>
      <xdr:blipFill>
        <a:blip r:embed="rId2"/>
        <a:stretch/>
      </xdr:blipFill>
      <xdr:spPr>
        <a:xfrm>
          <a:off x="10927800" y="7036200"/>
          <a:ext cx="367560" cy="165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41400</xdr:colOff>
      <xdr:row>43</xdr:row>
      <xdr:rowOff>16560</xdr:rowOff>
    </xdr:from>
    <xdr:to>
      <xdr:col>15</xdr:col>
      <xdr:colOff>335520</xdr:colOff>
      <xdr:row>44</xdr:row>
      <xdr:rowOff>4680</xdr:rowOff>
    </xdr:to>
    <xdr:sp>
      <xdr:nvSpPr>
        <xdr:cNvPr id="19" name="CustomShape 1"/>
        <xdr:cNvSpPr/>
      </xdr:nvSpPr>
      <xdr:spPr>
        <a:xfrm>
          <a:off x="10936080" y="6912360"/>
          <a:ext cx="294120" cy="11196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8</xdr:col>
      <xdr:colOff>56160</xdr:colOff>
      <xdr:row>13</xdr:row>
      <xdr:rowOff>168120</xdr:rowOff>
    </xdr:from>
    <xdr:to>
      <xdr:col>8</xdr:col>
      <xdr:colOff>350280</xdr:colOff>
      <xdr:row>13</xdr:row>
      <xdr:rowOff>280440</xdr:rowOff>
    </xdr:to>
    <xdr:sp>
      <xdr:nvSpPr>
        <xdr:cNvPr id="20" name="CustomShape 1"/>
        <xdr:cNvSpPr/>
      </xdr:nvSpPr>
      <xdr:spPr>
        <a:xfrm>
          <a:off x="10848960" y="567972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45000</xdr:colOff>
      <xdr:row>15</xdr:row>
      <xdr:rowOff>11160</xdr:rowOff>
    </xdr:from>
    <xdr:to>
      <xdr:col>8</xdr:col>
      <xdr:colOff>412560</xdr:colOff>
      <xdr:row>16</xdr:row>
      <xdr:rowOff>15840</xdr:rowOff>
    </xdr:to>
    <xdr:pic>
      <xdr:nvPicPr>
        <xdr:cNvPr id="21" name="Obraz 2" descr=""/>
        <xdr:cNvPicPr/>
      </xdr:nvPicPr>
      <xdr:blipFill>
        <a:blip r:embed="rId1"/>
        <a:stretch/>
      </xdr:blipFill>
      <xdr:spPr>
        <a:xfrm>
          <a:off x="10837800" y="6058800"/>
          <a:ext cx="367560" cy="166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43920</xdr:colOff>
      <xdr:row>49</xdr:row>
      <xdr:rowOff>43920</xdr:rowOff>
    </xdr:from>
    <xdr:to>
      <xdr:col>4</xdr:col>
      <xdr:colOff>338040</xdr:colOff>
      <xdr:row>49</xdr:row>
      <xdr:rowOff>156240</xdr:rowOff>
    </xdr:to>
    <xdr:sp>
      <xdr:nvSpPr>
        <xdr:cNvPr id="22" name="CustomShape 1"/>
        <xdr:cNvSpPr/>
      </xdr:nvSpPr>
      <xdr:spPr>
        <a:xfrm>
          <a:off x="7603920" y="2314440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29160</xdr:colOff>
      <xdr:row>50</xdr:row>
      <xdr:rowOff>14760</xdr:rowOff>
    </xdr:from>
    <xdr:to>
      <xdr:col>4</xdr:col>
      <xdr:colOff>396720</xdr:colOff>
      <xdr:row>50</xdr:row>
      <xdr:rowOff>181440</xdr:rowOff>
    </xdr:to>
    <xdr:pic>
      <xdr:nvPicPr>
        <xdr:cNvPr id="23" name="Obraz 2" descr=""/>
        <xdr:cNvPicPr/>
      </xdr:nvPicPr>
      <xdr:blipFill>
        <a:blip r:embed="rId1"/>
        <a:stretch/>
      </xdr:blipFill>
      <xdr:spPr>
        <a:xfrm>
          <a:off x="7589160" y="23305680"/>
          <a:ext cx="367560" cy="16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51120</xdr:colOff>
      <xdr:row>64</xdr:row>
      <xdr:rowOff>43920</xdr:rowOff>
    </xdr:from>
    <xdr:to>
      <xdr:col>4</xdr:col>
      <xdr:colOff>345240</xdr:colOff>
      <xdr:row>64</xdr:row>
      <xdr:rowOff>156240</xdr:rowOff>
    </xdr:to>
    <xdr:sp>
      <xdr:nvSpPr>
        <xdr:cNvPr id="24" name="CustomShape 1"/>
        <xdr:cNvSpPr/>
      </xdr:nvSpPr>
      <xdr:spPr>
        <a:xfrm>
          <a:off x="7611120" y="2955600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4</xdr:col>
      <xdr:colOff>36720</xdr:colOff>
      <xdr:row>65</xdr:row>
      <xdr:rowOff>14760</xdr:rowOff>
    </xdr:from>
    <xdr:to>
      <xdr:col>4</xdr:col>
      <xdr:colOff>404280</xdr:colOff>
      <xdr:row>65</xdr:row>
      <xdr:rowOff>181440</xdr:rowOff>
    </xdr:to>
    <xdr:pic>
      <xdr:nvPicPr>
        <xdr:cNvPr id="25" name="Obraz 6" descr=""/>
        <xdr:cNvPicPr/>
      </xdr:nvPicPr>
      <xdr:blipFill>
        <a:blip r:embed="rId2"/>
        <a:stretch/>
      </xdr:blipFill>
      <xdr:spPr>
        <a:xfrm>
          <a:off x="7596720" y="29717280"/>
          <a:ext cx="367560" cy="166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28</xdr:col>
      <xdr:colOff>47520</xdr:colOff>
      <xdr:row>16</xdr:row>
      <xdr:rowOff>66600</xdr:rowOff>
    </xdr:from>
    <xdr:to>
      <xdr:col>28</xdr:col>
      <xdr:colOff>341640</xdr:colOff>
      <xdr:row>16</xdr:row>
      <xdr:rowOff>178920</xdr:rowOff>
    </xdr:to>
    <xdr:sp>
      <xdr:nvSpPr>
        <xdr:cNvPr id="26" name="CustomShape 1"/>
        <xdr:cNvSpPr/>
      </xdr:nvSpPr>
      <xdr:spPr>
        <a:xfrm>
          <a:off x="7711920" y="320976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19</xdr:row>
      <xdr:rowOff>66600</xdr:rowOff>
    </xdr:from>
    <xdr:to>
      <xdr:col>28</xdr:col>
      <xdr:colOff>341640</xdr:colOff>
      <xdr:row>19</xdr:row>
      <xdr:rowOff>178920</xdr:rowOff>
    </xdr:to>
    <xdr:sp>
      <xdr:nvSpPr>
        <xdr:cNvPr id="27" name="CustomShape 1"/>
        <xdr:cNvSpPr/>
      </xdr:nvSpPr>
      <xdr:spPr>
        <a:xfrm>
          <a:off x="7711920" y="447660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57240</xdr:colOff>
      <xdr:row>22</xdr:row>
      <xdr:rowOff>66600</xdr:rowOff>
    </xdr:from>
    <xdr:to>
      <xdr:col>28</xdr:col>
      <xdr:colOff>351360</xdr:colOff>
      <xdr:row>22</xdr:row>
      <xdr:rowOff>178920</xdr:rowOff>
    </xdr:to>
    <xdr:sp>
      <xdr:nvSpPr>
        <xdr:cNvPr id="28" name="CustomShape 1"/>
        <xdr:cNvSpPr/>
      </xdr:nvSpPr>
      <xdr:spPr>
        <a:xfrm>
          <a:off x="7721640" y="57434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57240</xdr:colOff>
      <xdr:row>25</xdr:row>
      <xdr:rowOff>66600</xdr:rowOff>
    </xdr:from>
    <xdr:to>
      <xdr:col>28</xdr:col>
      <xdr:colOff>351360</xdr:colOff>
      <xdr:row>25</xdr:row>
      <xdr:rowOff>178920</xdr:rowOff>
    </xdr:to>
    <xdr:sp>
      <xdr:nvSpPr>
        <xdr:cNvPr id="29" name="CustomShape 1"/>
        <xdr:cNvSpPr/>
      </xdr:nvSpPr>
      <xdr:spPr>
        <a:xfrm>
          <a:off x="7721640" y="701028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46</xdr:row>
      <xdr:rowOff>76320</xdr:rowOff>
    </xdr:from>
    <xdr:to>
      <xdr:col>28</xdr:col>
      <xdr:colOff>341640</xdr:colOff>
      <xdr:row>46</xdr:row>
      <xdr:rowOff>188640</xdr:rowOff>
    </xdr:to>
    <xdr:sp>
      <xdr:nvSpPr>
        <xdr:cNvPr id="30" name="CustomShape 1"/>
        <xdr:cNvSpPr/>
      </xdr:nvSpPr>
      <xdr:spPr>
        <a:xfrm>
          <a:off x="7711920" y="1339200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49</xdr:row>
      <xdr:rowOff>47520</xdr:rowOff>
    </xdr:from>
    <xdr:to>
      <xdr:col>28</xdr:col>
      <xdr:colOff>341640</xdr:colOff>
      <xdr:row>49</xdr:row>
      <xdr:rowOff>159840</xdr:rowOff>
    </xdr:to>
    <xdr:sp>
      <xdr:nvSpPr>
        <xdr:cNvPr id="31" name="CustomShape 1"/>
        <xdr:cNvSpPr/>
      </xdr:nvSpPr>
      <xdr:spPr>
        <a:xfrm>
          <a:off x="7711920" y="146588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52</xdr:row>
      <xdr:rowOff>85680</xdr:rowOff>
    </xdr:from>
    <xdr:to>
      <xdr:col>28</xdr:col>
      <xdr:colOff>341640</xdr:colOff>
      <xdr:row>52</xdr:row>
      <xdr:rowOff>198000</xdr:rowOff>
    </xdr:to>
    <xdr:sp>
      <xdr:nvSpPr>
        <xdr:cNvPr id="32" name="CustomShape 1"/>
        <xdr:cNvSpPr/>
      </xdr:nvSpPr>
      <xdr:spPr>
        <a:xfrm>
          <a:off x="7711920" y="160016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55</xdr:row>
      <xdr:rowOff>47520</xdr:rowOff>
    </xdr:from>
    <xdr:to>
      <xdr:col>28</xdr:col>
      <xdr:colOff>341640</xdr:colOff>
      <xdr:row>55</xdr:row>
      <xdr:rowOff>159840</xdr:rowOff>
    </xdr:to>
    <xdr:sp>
      <xdr:nvSpPr>
        <xdr:cNvPr id="33" name="CustomShape 1"/>
        <xdr:cNvSpPr/>
      </xdr:nvSpPr>
      <xdr:spPr>
        <a:xfrm>
          <a:off x="7711920" y="1726848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74</xdr:row>
      <xdr:rowOff>76320</xdr:rowOff>
    </xdr:from>
    <xdr:to>
      <xdr:col>28</xdr:col>
      <xdr:colOff>341640</xdr:colOff>
      <xdr:row>74</xdr:row>
      <xdr:rowOff>188640</xdr:rowOff>
    </xdr:to>
    <xdr:sp>
      <xdr:nvSpPr>
        <xdr:cNvPr id="34" name="CustomShape 1"/>
        <xdr:cNvSpPr/>
      </xdr:nvSpPr>
      <xdr:spPr>
        <a:xfrm>
          <a:off x="7711920" y="2241216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77</xdr:row>
      <xdr:rowOff>57240</xdr:rowOff>
    </xdr:from>
    <xdr:to>
      <xdr:col>28</xdr:col>
      <xdr:colOff>341640</xdr:colOff>
      <xdr:row>77</xdr:row>
      <xdr:rowOff>169560</xdr:rowOff>
    </xdr:to>
    <xdr:sp>
      <xdr:nvSpPr>
        <xdr:cNvPr id="35" name="CustomShape 1"/>
        <xdr:cNvSpPr/>
      </xdr:nvSpPr>
      <xdr:spPr>
        <a:xfrm>
          <a:off x="7711920" y="2369808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80</xdr:row>
      <xdr:rowOff>57240</xdr:rowOff>
    </xdr:from>
    <xdr:to>
      <xdr:col>28</xdr:col>
      <xdr:colOff>341640</xdr:colOff>
      <xdr:row>80</xdr:row>
      <xdr:rowOff>169560</xdr:rowOff>
    </xdr:to>
    <xdr:sp>
      <xdr:nvSpPr>
        <xdr:cNvPr id="36" name="CustomShape 1"/>
        <xdr:cNvSpPr/>
      </xdr:nvSpPr>
      <xdr:spPr>
        <a:xfrm>
          <a:off x="7711920" y="2499336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83</xdr:row>
      <xdr:rowOff>162000</xdr:rowOff>
    </xdr:from>
    <xdr:to>
      <xdr:col>28</xdr:col>
      <xdr:colOff>341640</xdr:colOff>
      <xdr:row>83</xdr:row>
      <xdr:rowOff>274320</xdr:rowOff>
    </xdr:to>
    <xdr:sp>
      <xdr:nvSpPr>
        <xdr:cNvPr id="37" name="CustomShape 1"/>
        <xdr:cNvSpPr/>
      </xdr:nvSpPr>
      <xdr:spPr>
        <a:xfrm>
          <a:off x="7711920" y="264128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101</xdr:row>
      <xdr:rowOff>95400</xdr:rowOff>
    </xdr:from>
    <xdr:to>
      <xdr:col>28</xdr:col>
      <xdr:colOff>341640</xdr:colOff>
      <xdr:row>101</xdr:row>
      <xdr:rowOff>207720</xdr:rowOff>
    </xdr:to>
    <xdr:sp>
      <xdr:nvSpPr>
        <xdr:cNvPr id="38" name="CustomShape 1"/>
        <xdr:cNvSpPr/>
      </xdr:nvSpPr>
      <xdr:spPr>
        <a:xfrm>
          <a:off x="7711920" y="314420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104</xdr:row>
      <xdr:rowOff>47520</xdr:rowOff>
    </xdr:from>
    <xdr:to>
      <xdr:col>28</xdr:col>
      <xdr:colOff>341640</xdr:colOff>
      <xdr:row>104</xdr:row>
      <xdr:rowOff>159840</xdr:rowOff>
    </xdr:to>
    <xdr:sp>
      <xdr:nvSpPr>
        <xdr:cNvPr id="39" name="CustomShape 1"/>
        <xdr:cNvSpPr/>
      </xdr:nvSpPr>
      <xdr:spPr>
        <a:xfrm>
          <a:off x="7711920" y="3272760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107</xdr:row>
      <xdr:rowOff>47520</xdr:rowOff>
    </xdr:from>
    <xdr:to>
      <xdr:col>28</xdr:col>
      <xdr:colOff>341640</xdr:colOff>
      <xdr:row>107</xdr:row>
      <xdr:rowOff>159840</xdr:rowOff>
    </xdr:to>
    <xdr:sp>
      <xdr:nvSpPr>
        <xdr:cNvPr id="40" name="CustomShape 1"/>
        <xdr:cNvSpPr/>
      </xdr:nvSpPr>
      <xdr:spPr>
        <a:xfrm>
          <a:off x="7711920" y="3402288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110</xdr:row>
      <xdr:rowOff>171360</xdr:rowOff>
    </xdr:from>
    <xdr:to>
      <xdr:col>28</xdr:col>
      <xdr:colOff>341640</xdr:colOff>
      <xdr:row>110</xdr:row>
      <xdr:rowOff>283680</xdr:rowOff>
    </xdr:to>
    <xdr:sp>
      <xdr:nvSpPr>
        <xdr:cNvPr id="41" name="CustomShape 1"/>
        <xdr:cNvSpPr/>
      </xdr:nvSpPr>
      <xdr:spPr>
        <a:xfrm>
          <a:off x="7711920" y="3544236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129</xdr:row>
      <xdr:rowOff>85680</xdr:rowOff>
    </xdr:from>
    <xdr:to>
      <xdr:col>28</xdr:col>
      <xdr:colOff>341640</xdr:colOff>
      <xdr:row>129</xdr:row>
      <xdr:rowOff>198000</xdr:rowOff>
    </xdr:to>
    <xdr:sp>
      <xdr:nvSpPr>
        <xdr:cNvPr id="42" name="CustomShape 1"/>
        <xdr:cNvSpPr/>
      </xdr:nvSpPr>
      <xdr:spPr>
        <a:xfrm>
          <a:off x="7711920" y="404240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132</xdr:row>
      <xdr:rowOff>66600</xdr:rowOff>
    </xdr:from>
    <xdr:to>
      <xdr:col>28</xdr:col>
      <xdr:colOff>341640</xdr:colOff>
      <xdr:row>132</xdr:row>
      <xdr:rowOff>178920</xdr:rowOff>
    </xdr:to>
    <xdr:sp>
      <xdr:nvSpPr>
        <xdr:cNvPr id="43" name="CustomShape 1"/>
        <xdr:cNvSpPr/>
      </xdr:nvSpPr>
      <xdr:spPr>
        <a:xfrm>
          <a:off x="7711920" y="4170960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135</xdr:row>
      <xdr:rowOff>57240</xdr:rowOff>
    </xdr:from>
    <xdr:to>
      <xdr:col>28</xdr:col>
      <xdr:colOff>341640</xdr:colOff>
      <xdr:row>135</xdr:row>
      <xdr:rowOff>169560</xdr:rowOff>
    </xdr:to>
    <xdr:sp>
      <xdr:nvSpPr>
        <xdr:cNvPr id="44" name="CustomShape 1"/>
        <xdr:cNvSpPr/>
      </xdr:nvSpPr>
      <xdr:spPr>
        <a:xfrm>
          <a:off x="7711920" y="4300524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47520</xdr:colOff>
      <xdr:row>138</xdr:row>
      <xdr:rowOff>171360</xdr:rowOff>
    </xdr:from>
    <xdr:to>
      <xdr:col>28</xdr:col>
      <xdr:colOff>341640</xdr:colOff>
      <xdr:row>138</xdr:row>
      <xdr:rowOff>283680</xdr:rowOff>
    </xdr:to>
    <xdr:sp>
      <xdr:nvSpPr>
        <xdr:cNvPr id="45" name="CustomShape 1"/>
        <xdr:cNvSpPr/>
      </xdr:nvSpPr>
      <xdr:spPr>
        <a:xfrm>
          <a:off x="7711920" y="44424360"/>
          <a:ext cx="294120" cy="112320"/>
        </a:xfrm>
        <a:prstGeom prst="leftArrow">
          <a:avLst>
            <a:gd name="adj1" fmla="val 50000"/>
            <a:gd name="adj2" fmla="val 50000"/>
          </a:avLst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28</xdr:col>
      <xdr:colOff>38160</xdr:colOff>
      <xdr:row>17</xdr:row>
      <xdr:rowOff>171360</xdr:rowOff>
    </xdr:from>
    <xdr:to>
      <xdr:col>28</xdr:col>
      <xdr:colOff>405720</xdr:colOff>
      <xdr:row>17</xdr:row>
      <xdr:rowOff>338040</xdr:rowOff>
    </xdr:to>
    <xdr:pic>
      <xdr:nvPicPr>
        <xdr:cNvPr id="46" name="Obraz 21" descr=""/>
        <xdr:cNvPicPr/>
      </xdr:nvPicPr>
      <xdr:blipFill>
        <a:blip r:embed="rId1"/>
        <a:stretch/>
      </xdr:blipFill>
      <xdr:spPr>
        <a:xfrm>
          <a:off x="7702560" y="3552480"/>
          <a:ext cx="367560" cy="16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47520</xdr:colOff>
      <xdr:row>75</xdr:row>
      <xdr:rowOff>181080</xdr:rowOff>
    </xdr:from>
    <xdr:to>
      <xdr:col>28</xdr:col>
      <xdr:colOff>415080</xdr:colOff>
      <xdr:row>75</xdr:row>
      <xdr:rowOff>347760</xdr:rowOff>
    </xdr:to>
    <xdr:pic>
      <xdr:nvPicPr>
        <xdr:cNvPr id="47" name="Obraz 22" descr=""/>
        <xdr:cNvPicPr/>
      </xdr:nvPicPr>
      <xdr:blipFill>
        <a:blip r:embed="rId2"/>
        <a:stretch/>
      </xdr:blipFill>
      <xdr:spPr>
        <a:xfrm>
          <a:off x="7711920" y="22755240"/>
          <a:ext cx="367560" cy="16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38160</xdr:colOff>
      <xdr:row>102</xdr:row>
      <xdr:rowOff>181080</xdr:rowOff>
    </xdr:from>
    <xdr:to>
      <xdr:col>28</xdr:col>
      <xdr:colOff>405720</xdr:colOff>
      <xdr:row>102</xdr:row>
      <xdr:rowOff>347760</xdr:rowOff>
    </xdr:to>
    <xdr:pic>
      <xdr:nvPicPr>
        <xdr:cNvPr id="48" name="Obraz 23" descr=""/>
        <xdr:cNvPicPr/>
      </xdr:nvPicPr>
      <xdr:blipFill>
        <a:blip r:embed="rId3"/>
        <a:stretch/>
      </xdr:blipFill>
      <xdr:spPr>
        <a:xfrm>
          <a:off x="7702560" y="31794480"/>
          <a:ext cx="367560" cy="16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38160</xdr:colOff>
      <xdr:row>130</xdr:row>
      <xdr:rowOff>181080</xdr:rowOff>
    </xdr:from>
    <xdr:to>
      <xdr:col>28</xdr:col>
      <xdr:colOff>405720</xdr:colOff>
      <xdr:row>130</xdr:row>
      <xdr:rowOff>347760</xdr:rowOff>
    </xdr:to>
    <xdr:pic>
      <xdr:nvPicPr>
        <xdr:cNvPr id="49" name="Obraz 24" descr=""/>
        <xdr:cNvPicPr/>
      </xdr:nvPicPr>
      <xdr:blipFill>
        <a:blip r:embed="rId4"/>
        <a:stretch/>
      </xdr:blipFill>
      <xdr:spPr>
        <a:xfrm>
          <a:off x="7702560" y="40757400"/>
          <a:ext cx="367560" cy="166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28</xdr:col>
      <xdr:colOff>38160</xdr:colOff>
      <xdr:row>47</xdr:row>
      <xdr:rowOff>181080</xdr:rowOff>
    </xdr:from>
    <xdr:to>
      <xdr:col>28</xdr:col>
      <xdr:colOff>405720</xdr:colOff>
      <xdr:row>47</xdr:row>
      <xdr:rowOff>347760</xdr:rowOff>
    </xdr:to>
    <xdr:pic>
      <xdr:nvPicPr>
        <xdr:cNvPr id="50" name="Obraz 25" descr=""/>
        <xdr:cNvPicPr/>
      </xdr:nvPicPr>
      <xdr:blipFill>
        <a:blip r:embed="rId5"/>
        <a:stretch/>
      </xdr:blipFill>
      <xdr:spPr>
        <a:xfrm>
          <a:off x="7702560" y="13725360"/>
          <a:ext cx="367560" cy="1666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AppData/Local/Packages/Microsoft.MicrosoftEdge_8wekyb3d8bbwe/TempState/Downloads/LGD%20Nowy%20WoPP_19.2_I_3z_1710181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O190"/>
  <sheetViews>
    <sheetView showFormulas="false" showGridLines="fals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" min="1" style="1" width="2.29"/>
    <col collapsed="false" customWidth="true" hidden="false" outlineLevel="0" max="2" min="2" style="1" width="2.57"/>
    <col collapsed="false" customWidth="true" hidden="false" outlineLevel="0" max="3" min="3" style="1" width="3.14"/>
    <col collapsed="false" customWidth="true" hidden="false" outlineLevel="0" max="9" min="4" style="1" width="2.85"/>
    <col collapsed="false" customWidth="true" hidden="false" outlineLevel="0" max="10" min="10" style="1" width="3.29"/>
    <col collapsed="false" customWidth="true" hidden="false" outlineLevel="0" max="11" min="11" style="1" width="2.85"/>
    <col collapsed="false" customWidth="true" hidden="false" outlineLevel="0" max="12" min="12" style="1" width="3.29"/>
    <col collapsed="false" customWidth="true" hidden="false" outlineLevel="0" max="19" min="13" style="1" width="2.85"/>
    <col collapsed="false" customWidth="true" hidden="false" outlineLevel="0" max="20" min="20" style="1" width="2.99"/>
    <col collapsed="false" customWidth="true" hidden="false" outlineLevel="0" max="29" min="21" style="1" width="2.85"/>
    <col collapsed="false" customWidth="true" hidden="false" outlineLevel="0" max="30" min="30" style="1" width="3.29"/>
    <col collapsed="false" customWidth="true" hidden="false" outlineLevel="0" max="36" min="31" style="1" width="2.85"/>
    <col collapsed="false" customWidth="true" hidden="false" outlineLevel="0" max="37" min="37" style="1" width="3.14"/>
    <col collapsed="false" customWidth="true" hidden="false" outlineLevel="0" max="1025" min="38" style="1" width="9.14"/>
  </cols>
  <sheetData>
    <row r="1" customFormat="false" ht="29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4"/>
      <c r="AB1" s="4"/>
      <c r="AC1" s="4"/>
      <c r="AD1" s="4"/>
      <c r="AE1" s="4"/>
      <c r="AF1" s="4"/>
      <c r="AG1" s="4"/>
      <c r="AH1" s="4"/>
      <c r="AI1" s="4"/>
      <c r="AJ1" s="5"/>
      <c r="AK1" s="6"/>
    </row>
    <row r="2" customFormat="false" ht="15.7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7"/>
      <c r="AA2" s="8" t="s">
        <v>1</v>
      </c>
      <c r="AB2" s="8"/>
      <c r="AC2" s="8"/>
      <c r="AD2" s="8"/>
      <c r="AE2" s="9" t="s">
        <v>2</v>
      </c>
      <c r="AF2" s="9"/>
      <c r="AG2" s="9"/>
      <c r="AH2" s="9"/>
      <c r="AI2" s="9"/>
      <c r="AJ2" s="9"/>
      <c r="AK2" s="10"/>
    </row>
    <row r="3" customFormat="false" ht="15.7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3"/>
    </row>
    <row r="4" customFormat="false" ht="15.75" hidden="false" customHeight="tru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1"/>
      <c r="AA4" s="14" t="s">
        <v>3</v>
      </c>
      <c r="AB4" s="14"/>
      <c r="AC4" s="14"/>
      <c r="AD4" s="14"/>
      <c r="AE4" s="14"/>
      <c r="AF4" s="14"/>
      <c r="AG4" s="14"/>
      <c r="AH4" s="14"/>
      <c r="AI4" s="14"/>
      <c r="AJ4" s="14"/>
      <c r="AK4" s="15"/>
    </row>
    <row r="5" customFormat="false" ht="15.75" hidden="false" customHeight="tru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1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</row>
    <row r="6" customFormat="false" ht="4.5" hidden="false" customHeight="true" outlineLevel="0" collapsed="false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6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</row>
    <row r="7" s="19" customFormat="true" ht="4.5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7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8"/>
    </row>
    <row r="8" s="19" customFormat="true" ht="19.5" hidden="false" customHeight="tru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0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1"/>
    </row>
    <row r="9" s="19" customFormat="true" ht="9.7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0"/>
      <c r="AA9" s="22" t="s">
        <v>4</v>
      </c>
      <c r="AB9" s="22"/>
      <c r="AC9" s="22"/>
      <c r="AD9" s="22"/>
      <c r="AE9" s="22"/>
      <c r="AF9" s="22"/>
      <c r="AG9" s="22"/>
      <c r="AH9" s="22"/>
      <c r="AI9" s="23"/>
      <c r="AJ9" s="23"/>
      <c r="AK9" s="21"/>
    </row>
    <row r="10" s="19" customFormat="true" ht="24" hidden="false" customHeight="tru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A10" s="22"/>
      <c r="AB10" s="22"/>
      <c r="AC10" s="22"/>
      <c r="AD10" s="22"/>
      <c r="AE10" s="22"/>
      <c r="AF10" s="22"/>
      <c r="AG10" s="22"/>
      <c r="AH10" s="22"/>
      <c r="AI10" s="24"/>
      <c r="AJ10" s="24"/>
      <c r="AK10" s="25"/>
    </row>
    <row r="11" s="19" customFormat="true" ht="12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6"/>
      <c r="AA11" s="22"/>
      <c r="AB11" s="22"/>
      <c r="AC11" s="22"/>
      <c r="AD11" s="22"/>
      <c r="AE11" s="22"/>
      <c r="AF11" s="22"/>
      <c r="AG11" s="22"/>
      <c r="AH11" s="22"/>
      <c r="AI11" s="27"/>
      <c r="AJ11" s="27"/>
      <c r="AK11" s="25"/>
    </row>
    <row r="12" s="19" customFormat="true" ht="2.25" hidden="false" customHeight="true" outlineLevel="0" collapsed="false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2"/>
    </row>
    <row r="13" s="19" customFormat="true" ht="3.75" hidden="false" customHeight="true" outlineLevel="0" collapsed="false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3"/>
      <c r="AA13" s="33"/>
      <c r="AB13" s="33"/>
      <c r="AC13" s="33"/>
      <c r="AD13" s="33"/>
      <c r="AE13" s="33"/>
      <c r="AF13" s="33"/>
      <c r="AG13" s="33"/>
      <c r="AH13" s="27"/>
      <c r="AI13" s="27"/>
      <c r="AJ13" s="27"/>
      <c r="AK13" s="25"/>
    </row>
    <row r="14" s="19" customFormat="true" ht="4.5" hidden="false" customHeight="true" outlineLevel="0" collapsed="false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2"/>
    </row>
    <row r="15" s="19" customFormat="true" ht="18" hidden="false" customHeight="true" outlineLevel="0" collapsed="false">
      <c r="A15" s="34"/>
      <c r="B15" s="35"/>
      <c r="C15" s="36" t="s">
        <v>5</v>
      </c>
      <c r="D15" s="24"/>
      <c r="E15" s="24"/>
      <c r="F15" s="37" t="s">
        <v>6</v>
      </c>
      <c r="G15" s="24" t="n">
        <v>6</v>
      </c>
      <c r="H15" s="24" t="n">
        <v>9</v>
      </c>
      <c r="I15" s="24" t="n">
        <v>3</v>
      </c>
      <c r="J15" s="24" t="n">
        <v>5</v>
      </c>
      <c r="K15" s="37" t="s">
        <v>6</v>
      </c>
      <c r="L15" s="36" t="s">
        <v>5</v>
      </c>
      <c r="M15" s="24"/>
      <c r="N15" s="24"/>
      <c r="O15" s="24"/>
      <c r="P15" s="24"/>
      <c r="Q15" s="24"/>
      <c r="R15" s="24"/>
      <c r="S15" s="24"/>
      <c r="T15" s="38" t="s">
        <v>7</v>
      </c>
      <c r="U15" s="24"/>
      <c r="V15" s="24"/>
      <c r="W15" s="35"/>
      <c r="X15" s="35"/>
      <c r="Y15" s="39"/>
      <c r="Z15" s="40"/>
      <c r="AA15" s="24"/>
      <c r="AB15" s="24"/>
      <c r="AC15" s="38" t="s">
        <v>8</v>
      </c>
      <c r="AD15" s="24"/>
      <c r="AE15" s="24"/>
      <c r="AF15" s="38" t="s">
        <v>8</v>
      </c>
      <c r="AG15" s="41" t="n">
        <v>2</v>
      </c>
      <c r="AH15" s="41" t="n">
        <v>0</v>
      </c>
      <c r="AI15" s="24"/>
      <c r="AJ15" s="24"/>
      <c r="AK15" s="42"/>
    </row>
    <row r="16" customFormat="false" ht="33.75" hidden="false" customHeight="true" outlineLevel="0" collapsed="false">
      <c r="A16" s="43" t="s">
        <v>9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0"/>
      <c r="AA16" s="44" t="s">
        <v>10</v>
      </c>
      <c r="AB16" s="44"/>
      <c r="AC16" s="44"/>
      <c r="AD16" s="44"/>
      <c r="AE16" s="44"/>
      <c r="AF16" s="44"/>
      <c r="AG16" s="44"/>
      <c r="AH16" s="44"/>
      <c r="AI16" s="44"/>
      <c r="AJ16" s="44"/>
      <c r="AK16" s="42"/>
    </row>
    <row r="17" customFormat="false" ht="2.25" hidden="false" customHeight="true" outlineLevel="0" collapsed="false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9"/>
    </row>
    <row r="18" s="51" customFormat="true" ht="15" hidden="false" customHeight="true" outlineLevel="0" collapsed="false">
      <c r="A18" s="50" t="s">
        <v>11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="51" customFormat="true" ht="2.25" hidden="false" customHeight="true" outlineLevel="0" collapsed="false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4"/>
    </row>
    <row r="20" customFormat="false" ht="2.25" hidden="false" customHeight="true" outlineLevel="0" collapsed="false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7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8"/>
    </row>
    <row r="21" customFormat="false" ht="11.25" hidden="false" customHeight="true" outlineLevel="0" collapsed="false">
      <c r="A21" s="17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60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2"/>
    </row>
    <row r="22" customFormat="false" ht="9" hidden="false" customHeight="true" outlineLevel="0" collapsed="false">
      <c r="A22" s="17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60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2"/>
    </row>
    <row r="23" customFormat="false" ht="30.75" hidden="false" customHeight="true" outlineLevel="0" collapsed="false">
      <c r="A23" s="17"/>
      <c r="B23" s="63" t="s">
        <v>12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65"/>
      <c r="AA23" s="14" t="s">
        <v>13</v>
      </c>
      <c r="AB23" s="14"/>
      <c r="AC23" s="14"/>
      <c r="AD23" s="14"/>
      <c r="AE23" s="14"/>
      <c r="AF23" s="14"/>
      <c r="AG23" s="14"/>
      <c r="AH23" s="14"/>
      <c r="AI23" s="14"/>
      <c r="AJ23" s="14"/>
      <c r="AK23" s="62"/>
    </row>
    <row r="24" customFormat="false" ht="2.25" hidden="false" customHeight="true" outlineLevel="0" collapsed="false">
      <c r="A24" s="17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5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62"/>
    </row>
    <row r="25" customFormat="false" ht="20.25" hidden="false" customHeight="true" outlineLevel="0" collapsed="false">
      <c r="A25" s="66"/>
      <c r="B25" s="67" t="s">
        <v>14</v>
      </c>
      <c r="C25" s="67"/>
      <c r="D25" s="67"/>
      <c r="E25" s="67"/>
      <c r="F25" s="67"/>
      <c r="G25" s="67"/>
      <c r="H25" s="67"/>
      <c r="I25" s="67"/>
      <c r="J25" s="67"/>
      <c r="K25" s="68"/>
      <c r="L25" s="68"/>
      <c r="M25" s="69"/>
      <c r="N25" s="69"/>
      <c r="O25" s="68"/>
      <c r="P25" s="68"/>
      <c r="Q25" s="70"/>
      <c r="R25" s="68"/>
      <c r="S25" s="68"/>
      <c r="T25" s="70"/>
      <c r="U25" s="68"/>
      <c r="V25" s="68"/>
      <c r="W25" s="68"/>
      <c r="X25" s="68"/>
      <c r="Y25" s="51"/>
      <c r="Z25" s="71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62"/>
    </row>
    <row r="26" customFormat="false" ht="2.25" hidden="false" customHeight="true" outlineLevel="0" collapsed="false">
      <c r="A26" s="17"/>
      <c r="B26" s="72"/>
      <c r="C26" s="72"/>
      <c r="D26" s="72"/>
      <c r="E26" s="72"/>
      <c r="F26" s="73"/>
      <c r="G26" s="73"/>
      <c r="H26" s="73"/>
      <c r="I26" s="73"/>
      <c r="J26" s="73"/>
      <c r="K26" s="74"/>
      <c r="L26" s="74"/>
      <c r="M26" s="74"/>
      <c r="N26" s="74"/>
      <c r="O26" s="74"/>
      <c r="P26" s="74"/>
      <c r="Q26" s="74"/>
      <c r="R26" s="75"/>
      <c r="S26" s="75"/>
      <c r="T26" s="75"/>
      <c r="U26" s="75"/>
      <c r="V26" s="75"/>
      <c r="W26" s="75"/>
      <c r="X26" s="60"/>
      <c r="Y26" s="60"/>
      <c r="Z26" s="65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62"/>
    </row>
    <row r="27" customFormat="false" ht="15" hidden="false" customHeight="true" outlineLevel="0" collapsed="false">
      <c r="A27" s="17"/>
      <c r="B27" s="41"/>
      <c r="C27" s="41"/>
      <c r="D27" s="41"/>
      <c r="E27" s="41"/>
      <c r="F27" s="41"/>
      <c r="G27" s="41"/>
      <c r="H27" s="41"/>
      <c r="I27" s="41"/>
      <c r="J27" s="41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5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62"/>
    </row>
    <row r="28" s="81" customFormat="true" ht="2.25" hidden="false" customHeight="true" outlineLevel="0" collapsed="false">
      <c r="A28" s="76"/>
      <c r="B28" s="67"/>
      <c r="C28" s="67"/>
      <c r="D28" s="67"/>
      <c r="E28" s="67"/>
      <c r="F28" s="67"/>
      <c r="G28" s="67"/>
      <c r="H28" s="67"/>
      <c r="I28" s="67"/>
      <c r="J28" s="68"/>
      <c r="K28" s="68"/>
      <c r="L28" s="68"/>
      <c r="M28" s="68"/>
      <c r="N28" s="68"/>
      <c r="O28" s="68"/>
      <c r="P28" s="68"/>
      <c r="Q28" s="68"/>
      <c r="R28" s="77"/>
      <c r="S28" s="77"/>
      <c r="T28" s="77"/>
      <c r="U28" s="77"/>
      <c r="V28" s="77"/>
      <c r="W28" s="77"/>
      <c r="X28" s="77"/>
      <c r="Y28" s="77"/>
      <c r="Z28" s="78"/>
      <c r="AA28" s="79" t="s">
        <v>15</v>
      </c>
      <c r="AB28" s="79"/>
      <c r="AC28" s="79"/>
      <c r="AD28" s="79"/>
      <c r="AE28" s="79"/>
      <c r="AF28" s="79"/>
      <c r="AG28" s="79"/>
      <c r="AH28" s="79"/>
      <c r="AI28" s="77"/>
      <c r="AJ28" s="77"/>
      <c r="AK28" s="80"/>
    </row>
    <row r="29" s="19" customFormat="true" ht="22.5" hidden="false" customHeight="true" outlineLevel="0" collapsed="false">
      <c r="A29" s="28"/>
      <c r="B29" s="82" t="s">
        <v>16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29"/>
      <c r="Z29" s="40"/>
      <c r="AA29" s="79"/>
      <c r="AB29" s="79"/>
      <c r="AC29" s="79"/>
      <c r="AD29" s="79"/>
      <c r="AE29" s="79"/>
      <c r="AF29" s="79"/>
      <c r="AG29" s="79"/>
      <c r="AH29" s="79"/>
      <c r="AI29" s="24"/>
      <c r="AJ29" s="24"/>
      <c r="AK29" s="25"/>
    </row>
    <row r="30" s="19" customFormat="true" ht="30" hidden="false" customHeight="true" outlineLevel="0" collapsed="false">
      <c r="A30" s="28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29"/>
      <c r="Z30" s="84"/>
      <c r="AA30" s="79"/>
      <c r="AB30" s="79"/>
      <c r="AC30" s="79"/>
      <c r="AD30" s="79"/>
      <c r="AE30" s="79"/>
      <c r="AF30" s="79"/>
      <c r="AG30" s="79"/>
      <c r="AH30" s="79"/>
      <c r="AI30" s="27"/>
      <c r="AJ30" s="27"/>
      <c r="AK30" s="25"/>
    </row>
    <row r="31" customFormat="false" ht="14.25" hidden="false" customHeight="true" outlineLevel="0" collapsed="false">
      <c r="A31" s="17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74"/>
      <c r="Z31" s="84"/>
      <c r="AA31" s="24"/>
      <c r="AB31" s="24"/>
      <c r="AC31" s="38" t="s">
        <v>8</v>
      </c>
      <c r="AD31" s="24"/>
      <c r="AE31" s="24"/>
      <c r="AF31" s="38" t="s">
        <v>8</v>
      </c>
      <c r="AG31" s="41" t="n">
        <v>2</v>
      </c>
      <c r="AH31" s="41" t="n">
        <v>0</v>
      </c>
      <c r="AI31" s="24"/>
      <c r="AJ31" s="24"/>
      <c r="AK31" s="62"/>
    </row>
    <row r="32" customFormat="false" ht="17.25" hidden="false" customHeight="true" outlineLevel="0" collapsed="false">
      <c r="A32" s="17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74"/>
      <c r="Z32" s="65"/>
      <c r="AA32" s="85" t="s">
        <v>17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62"/>
    </row>
    <row r="33" customFormat="false" ht="2.25" hidden="false" customHeight="true" outlineLevel="0" collapsed="false">
      <c r="A33" s="86"/>
      <c r="B33" s="87"/>
      <c r="C33" s="87"/>
      <c r="D33" s="87"/>
      <c r="E33" s="87"/>
      <c r="F33" s="87"/>
      <c r="G33" s="87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7"/>
      <c r="V33" s="87"/>
      <c r="W33" s="87"/>
      <c r="X33" s="87"/>
      <c r="Y33" s="87"/>
      <c r="Z33" s="89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90"/>
    </row>
    <row r="34" customFormat="false" ht="2.25" hidden="false" customHeight="true" outlineLevel="0" collapsed="false">
      <c r="A34" s="17"/>
      <c r="B34" s="74"/>
      <c r="C34" s="74"/>
      <c r="D34" s="74"/>
      <c r="E34" s="74"/>
      <c r="F34" s="74"/>
      <c r="G34" s="74"/>
      <c r="H34" s="74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74"/>
      <c r="V34" s="74"/>
      <c r="W34" s="74"/>
      <c r="X34" s="74"/>
      <c r="Y34" s="74"/>
      <c r="Z34" s="74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62"/>
    </row>
    <row r="35" customFormat="false" ht="14.25" hidden="false" customHeight="true" outlineLevel="0" collapsed="false">
      <c r="A35" s="17"/>
      <c r="B35" s="67" t="s">
        <v>18</v>
      </c>
      <c r="C35" s="67"/>
      <c r="D35" s="67"/>
      <c r="E35" s="67"/>
      <c r="F35" s="67"/>
      <c r="G35" s="67"/>
      <c r="H35" s="67"/>
      <c r="I35" s="67"/>
      <c r="J35" s="67"/>
      <c r="K35" s="41"/>
      <c r="L35" s="41"/>
      <c r="M35" s="41"/>
      <c r="N35" s="68" t="s">
        <v>7</v>
      </c>
      <c r="O35" s="41" t="n">
        <v>2</v>
      </c>
      <c r="P35" s="41" t="n">
        <v>0</v>
      </c>
      <c r="Q35" s="41"/>
      <c r="R35" s="41"/>
      <c r="S35" s="51"/>
      <c r="T35" s="51"/>
      <c r="U35" s="51"/>
      <c r="V35" s="51"/>
      <c r="W35" s="51"/>
      <c r="X35" s="51"/>
      <c r="Y35" s="51"/>
      <c r="Z35" s="51"/>
      <c r="AA35" s="92"/>
      <c r="AB35" s="68"/>
      <c r="AC35" s="93"/>
      <c r="AD35" s="68"/>
      <c r="AE35" s="68"/>
      <c r="AF35" s="70"/>
      <c r="AG35" s="68"/>
      <c r="AH35" s="68"/>
      <c r="AI35" s="68"/>
      <c r="AJ35" s="68"/>
      <c r="AK35" s="62"/>
    </row>
    <row r="36" customFormat="false" ht="2.25" hidden="false" customHeight="true" outlineLevel="0" collapsed="false">
      <c r="A36" s="17"/>
      <c r="B36" s="74"/>
      <c r="C36" s="74"/>
      <c r="D36" s="74"/>
      <c r="E36" s="74"/>
      <c r="F36" s="74"/>
      <c r="G36" s="74"/>
      <c r="H36" s="74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74"/>
      <c r="V36" s="74"/>
      <c r="W36" s="74"/>
      <c r="X36" s="74"/>
      <c r="Y36" s="74"/>
      <c r="Z36" s="74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62"/>
    </row>
    <row r="37" customFormat="false" ht="14.25" hidden="false" customHeight="true" outlineLevel="0" collapsed="false">
      <c r="A37" s="17"/>
      <c r="B37" s="94" t="s">
        <v>19</v>
      </c>
      <c r="C37" s="94"/>
      <c r="D37" s="94"/>
      <c r="E37" s="94"/>
      <c r="F37" s="94"/>
      <c r="G37" s="94"/>
      <c r="H37" s="94"/>
      <c r="I37" s="94"/>
      <c r="J37" s="94"/>
      <c r="K37" s="69" t="s">
        <v>20</v>
      </c>
      <c r="L37" s="69"/>
      <c r="M37" s="41"/>
      <c r="N37" s="41"/>
      <c r="O37" s="38" t="s">
        <v>8</v>
      </c>
      <c r="P37" s="41"/>
      <c r="Q37" s="41"/>
      <c r="R37" s="38" t="s">
        <v>8</v>
      </c>
      <c r="S37" s="41" t="n">
        <v>2</v>
      </c>
      <c r="T37" s="41" t="n">
        <v>0</v>
      </c>
      <c r="U37" s="41"/>
      <c r="V37" s="41"/>
      <c r="W37" s="69" t="s">
        <v>21</v>
      </c>
      <c r="X37" s="69"/>
      <c r="Y37" s="41"/>
      <c r="Z37" s="41"/>
      <c r="AA37" s="38" t="s">
        <v>8</v>
      </c>
      <c r="AB37" s="41"/>
      <c r="AC37" s="41"/>
      <c r="AD37" s="38" t="s">
        <v>8</v>
      </c>
      <c r="AE37" s="41" t="n">
        <v>2</v>
      </c>
      <c r="AF37" s="41" t="n">
        <v>0</v>
      </c>
      <c r="AG37" s="41"/>
      <c r="AH37" s="41"/>
      <c r="AI37" s="68"/>
      <c r="AJ37" s="68"/>
      <c r="AK37" s="62"/>
    </row>
    <row r="38" customFormat="false" ht="12.75" hidden="false" customHeight="true" outlineLevel="0" collapsed="false">
      <c r="A38" s="17"/>
      <c r="B38" s="95"/>
      <c r="C38" s="96"/>
      <c r="D38" s="60"/>
      <c r="E38" s="60"/>
      <c r="F38" s="60"/>
      <c r="G38" s="60"/>
      <c r="H38" s="60"/>
      <c r="I38" s="60"/>
      <c r="J38" s="60"/>
      <c r="K38" s="96"/>
      <c r="L38" s="60"/>
      <c r="M38" s="60"/>
      <c r="N38" s="60"/>
      <c r="O38" s="44" t="s">
        <v>22</v>
      </c>
      <c r="P38" s="44"/>
      <c r="Q38" s="44"/>
      <c r="R38" s="44"/>
      <c r="S38" s="44"/>
      <c r="T38" s="44"/>
      <c r="U38" s="74"/>
      <c r="V38" s="74"/>
      <c r="W38" s="74"/>
      <c r="X38" s="74"/>
      <c r="Y38" s="74"/>
      <c r="Z38" s="74"/>
      <c r="AA38" s="74"/>
      <c r="AB38" s="44" t="s">
        <v>22</v>
      </c>
      <c r="AC38" s="44"/>
      <c r="AD38" s="44"/>
      <c r="AE38" s="44"/>
      <c r="AF38" s="44"/>
      <c r="AG38" s="44"/>
      <c r="AH38" s="60"/>
      <c r="AI38" s="68"/>
      <c r="AJ38" s="68"/>
      <c r="AK38" s="62"/>
    </row>
    <row r="39" customFormat="false" ht="2.25" hidden="false" customHeight="true" outlineLevel="0" collapsed="false">
      <c r="A39" s="55"/>
      <c r="B39" s="56"/>
      <c r="C39" s="56"/>
      <c r="D39" s="56"/>
      <c r="E39" s="56"/>
      <c r="F39" s="56"/>
      <c r="G39" s="56"/>
      <c r="H39" s="56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56"/>
      <c r="V39" s="56"/>
      <c r="W39" s="56"/>
      <c r="X39" s="56"/>
      <c r="Y39" s="56"/>
      <c r="Z39" s="56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58"/>
    </row>
    <row r="40" customFormat="false" ht="2.25" hidden="false" customHeight="true" outlineLevel="0" collapsed="false">
      <c r="A40" s="17"/>
      <c r="B40" s="74"/>
      <c r="C40" s="74"/>
      <c r="D40" s="74"/>
      <c r="E40" s="74"/>
      <c r="F40" s="74"/>
      <c r="G40" s="74"/>
      <c r="H40" s="74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4"/>
      <c r="V40" s="74"/>
      <c r="W40" s="74"/>
      <c r="X40" s="74"/>
      <c r="Y40" s="74"/>
      <c r="Z40" s="74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62"/>
    </row>
    <row r="41" s="51" customFormat="true" ht="15.75" hidden="false" customHeight="true" outlineLevel="0" collapsed="false">
      <c r="A41" s="98" t="s">
        <v>23</v>
      </c>
      <c r="B41" s="98"/>
      <c r="C41" s="98"/>
      <c r="D41" s="98"/>
      <c r="E41" s="98"/>
      <c r="F41" s="98"/>
      <c r="G41" s="98"/>
      <c r="H41" s="98"/>
      <c r="I41" s="98"/>
      <c r="J41" s="98"/>
      <c r="L41" s="21" t="s">
        <v>24</v>
      </c>
      <c r="M41" s="21"/>
      <c r="N41" s="41"/>
      <c r="O41" s="99"/>
      <c r="P41" s="99"/>
      <c r="Q41" s="99"/>
      <c r="R41" s="99"/>
      <c r="S41" s="99"/>
      <c r="T41" s="99"/>
      <c r="AA41" s="99"/>
      <c r="AB41" s="100"/>
      <c r="AC41" s="100"/>
      <c r="AD41" s="70"/>
      <c r="AE41" s="70"/>
      <c r="AF41" s="100"/>
      <c r="AG41" s="100"/>
      <c r="AH41" s="100"/>
      <c r="AI41" s="100"/>
      <c r="AJ41" s="100"/>
      <c r="AK41" s="101"/>
    </row>
    <row r="42" s="51" customFormat="true" ht="2.25" hidden="false" customHeight="true" outlineLevel="0" collapsed="false">
      <c r="A42" s="102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1"/>
    </row>
    <row r="43" customFormat="false" ht="14.25" hidden="false" customHeight="true" outlineLevel="0" collapsed="false">
      <c r="A43" s="17"/>
      <c r="B43" s="103" t="s">
        <v>25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41"/>
      <c r="AB43" s="41"/>
      <c r="AC43" s="38" t="s">
        <v>8</v>
      </c>
      <c r="AD43" s="41"/>
      <c r="AE43" s="41"/>
      <c r="AF43" s="38" t="s">
        <v>8</v>
      </c>
      <c r="AG43" s="41" t="n">
        <v>2</v>
      </c>
      <c r="AH43" s="41" t="n">
        <v>0</v>
      </c>
      <c r="AI43" s="41"/>
      <c r="AJ43" s="41"/>
      <c r="AK43" s="62"/>
    </row>
    <row r="44" customFormat="false" ht="15" hidden="false" customHeight="true" outlineLevel="0" collapsed="false">
      <c r="A44" s="1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4" t="s">
        <v>22</v>
      </c>
      <c r="AB44" s="14"/>
      <c r="AC44" s="14"/>
      <c r="AD44" s="14"/>
      <c r="AE44" s="14"/>
      <c r="AF44" s="14"/>
      <c r="AG44" s="14"/>
      <c r="AH44" s="14"/>
      <c r="AI44" s="14"/>
      <c r="AJ44" s="14"/>
      <c r="AK44" s="62"/>
    </row>
    <row r="45" customFormat="false" ht="2.25" hidden="false" customHeight="true" outlineLevel="0" collapsed="false">
      <c r="A45" s="17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62"/>
    </row>
    <row r="46" customFormat="false" ht="14.25" hidden="false" customHeight="true" outlineLevel="0" collapsed="false">
      <c r="A46" s="17"/>
      <c r="B46" s="105" t="s">
        <v>26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7"/>
      <c r="AA46" s="107"/>
      <c r="AB46" s="107"/>
      <c r="AC46" s="107"/>
      <c r="AD46" s="21" t="s">
        <v>24</v>
      </c>
      <c r="AE46" s="21"/>
      <c r="AF46" s="108"/>
      <c r="AG46" s="109"/>
      <c r="AH46" s="109"/>
      <c r="AI46" s="95"/>
      <c r="AJ46" s="107"/>
      <c r="AK46" s="62"/>
    </row>
    <row r="47" customFormat="false" ht="2.25" hidden="false" customHeight="true" outlineLevel="0" collapsed="false">
      <c r="A47" s="17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62"/>
    </row>
    <row r="48" customFormat="false" ht="2.25" hidden="false" customHeight="true" outlineLevel="0" collapsed="false">
      <c r="A48" s="17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62"/>
    </row>
    <row r="49" customFormat="false" ht="2.25" hidden="false" customHeight="true" outlineLevel="0" collapsed="false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8"/>
    </row>
    <row r="50" customFormat="false" ht="2.25" hidden="false" customHeight="true" outlineLevel="0" collapsed="false">
      <c r="A50" s="17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62"/>
    </row>
    <row r="51" customFormat="false" ht="14.25" hidden="false" customHeight="true" outlineLevel="0" collapsed="false">
      <c r="A51" s="110" t="s">
        <v>27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21" t="s">
        <v>24</v>
      </c>
      <c r="AI51" s="21"/>
      <c r="AJ51" s="108"/>
      <c r="AK51" s="111"/>
    </row>
    <row r="52" customFormat="false" ht="12" hidden="false" customHeight="true" outlineLevel="0" collapsed="false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2"/>
      <c r="AI52" s="112"/>
      <c r="AJ52" s="112"/>
      <c r="AK52" s="113"/>
    </row>
    <row r="53" customFormat="false" ht="15" hidden="false" customHeight="true" outlineLevel="0" collapsed="false">
      <c r="A53" s="17"/>
      <c r="B53" s="67" t="s">
        <v>28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21" t="s">
        <v>24</v>
      </c>
      <c r="AC53" s="21"/>
      <c r="AD53" s="108"/>
      <c r="AE53" s="21" t="s">
        <v>29</v>
      </c>
      <c r="AF53" s="21"/>
      <c r="AG53" s="108"/>
      <c r="AH53" s="51"/>
      <c r="AI53" s="51"/>
      <c r="AJ53" s="74"/>
      <c r="AK53" s="62"/>
    </row>
    <row r="54" customFormat="false" ht="2.25" hidden="false" customHeight="true" outlineLevel="0" collapsed="false">
      <c r="A54" s="1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14"/>
      <c r="P54" s="70"/>
      <c r="Q54" s="70"/>
      <c r="R54" s="95"/>
      <c r="S54" s="70"/>
      <c r="T54" s="70"/>
      <c r="U54" s="92"/>
      <c r="V54" s="36"/>
      <c r="W54" s="36"/>
      <c r="X54" s="36"/>
      <c r="Y54" s="74"/>
      <c r="Z54" s="74"/>
      <c r="AA54" s="51"/>
      <c r="AB54" s="51"/>
      <c r="AC54" s="51"/>
      <c r="AD54" s="51"/>
      <c r="AE54" s="51"/>
      <c r="AF54" s="51"/>
      <c r="AG54" s="51"/>
      <c r="AH54" s="51"/>
      <c r="AI54" s="51"/>
      <c r="AJ54" s="74"/>
      <c r="AK54" s="62"/>
    </row>
    <row r="55" customFormat="false" ht="12" hidden="false" customHeight="true" outlineLevel="0" collapsed="false">
      <c r="A55" s="17"/>
      <c r="B55" s="115" t="s">
        <v>30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6"/>
      <c r="N55" s="116"/>
      <c r="O55" s="116"/>
      <c r="P55" s="116"/>
      <c r="Q55" s="116"/>
      <c r="R55" s="11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8"/>
      <c r="AK55" s="62"/>
    </row>
    <row r="56" customFormat="false" ht="9" hidden="false" customHeight="true" outlineLevel="0" collapsed="false">
      <c r="A56" s="17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62"/>
    </row>
    <row r="57" customFormat="false" ht="13.5" hidden="false" customHeight="true" outlineLevel="0" collapsed="false">
      <c r="A57" s="17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62"/>
    </row>
    <row r="58" customFormat="false" ht="9" hidden="false" customHeight="true" outlineLevel="0" collapsed="false">
      <c r="A58" s="17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62"/>
    </row>
    <row r="59" customFormat="false" ht="2.25" hidden="false" customHeight="true" outlineLevel="0" collapsed="false">
      <c r="A59" s="86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90"/>
    </row>
    <row r="60" customFormat="false" ht="2.25" hidden="true" customHeight="true" outlineLevel="0" collapsed="false">
      <c r="A60" s="17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62"/>
    </row>
    <row r="61" customFormat="false" ht="2.25" hidden="true" customHeight="true" outlineLevel="0" collapsed="false">
      <c r="A61" s="17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62"/>
    </row>
    <row r="62" customFormat="false" ht="2.25" hidden="true" customHeight="true" outlineLevel="0" collapsed="false">
      <c r="A62" s="17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62"/>
    </row>
    <row r="63" customFormat="false" ht="2.25" hidden="true" customHeight="true" outlineLevel="0" collapsed="false">
      <c r="A63" s="17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62"/>
    </row>
    <row r="64" customFormat="false" ht="2.25" hidden="true" customHeight="true" outlineLevel="0" collapsed="false">
      <c r="A64" s="17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62"/>
    </row>
    <row r="65" customFormat="false" ht="2.25" hidden="true" customHeight="true" outlineLevel="0" collapsed="false">
      <c r="A65" s="17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62"/>
    </row>
    <row r="66" customFormat="false" ht="2.25" hidden="true" customHeight="true" outlineLevel="0" collapsed="false">
      <c r="A66" s="17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62"/>
    </row>
    <row r="67" customFormat="false" ht="14.25" hidden="false" customHeight="true" outlineLevel="0" collapsed="false">
      <c r="A67" s="117" t="s">
        <v>31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</row>
    <row r="68" customFormat="false" ht="2.25" hidden="false" customHeight="true" outlineLevel="0" collapsed="false">
      <c r="A68" s="17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62"/>
    </row>
    <row r="69" customFormat="false" ht="15.75" hidden="false" customHeight="true" outlineLevel="0" collapsed="false">
      <c r="A69" s="17"/>
      <c r="B69" s="118" t="s">
        <v>32</v>
      </c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62"/>
    </row>
    <row r="70" s="19" customFormat="true" ht="14.25" hidden="false" customHeight="true" outlineLevel="0" collapsed="false">
      <c r="A70" s="40"/>
      <c r="B70" s="119"/>
      <c r="C70" s="120"/>
      <c r="D70" s="120"/>
      <c r="E70" s="120"/>
      <c r="F70" s="120"/>
      <c r="G70" s="121" t="s">
        <v>33</v>
      </c>
      <c r="H70" s="121"/>
      <c r="I70" s="121"/>
      <c r="J70" s="120" t="s">
        <v>34</v>
      </c>
      <c r="K70" s="120"/>
      <c r="L70" s="120"/>
      <c r="M70" s="120"/>
      <c r="N70" s="120"/>
      <c r="O70" s="120"/>
      <c r="P70" s="120"/>
      <c r="Q70" s="121" t="s">
        <v>33</v>
      </c>
      <c r="R70" s="121"/>
      <c r="S70" s="121"/>
      <c r="T70" s="120" t="s">
        <v>34</v>
      </c>
      <c r="U70" s="120"/>
      <c r="V70" s="120"/>
      <c r="W70" s="120"/>
      <c r="X70" s="120"/>
      <c r="Y70" s="120"/>
      <c r="Z70" s="120"/>
      <c r="AA70" s="121" t="s">
        <v>24</v>
      </c>
      <c r="AB70" s="121"/>
      <c r="AC70" s="121"/>
      <c r="AD70" s="120" t="s">
        <v>34</v>
      </c>
      <c r="AE70" s="120"/>
      <c r="AF70" s="121"/>
      <c r="AG70" s="121"/>
      <c r="AH70" s="121"/>
      <c r="AI70" s="120"/>
      <c r="AJ70" s="122"/>
      <c r="AK70" s="123"/>
    </row>
    <row r="71" customFormat="false" ht="15" hidden="false" customHeight="true" outlineLevel="0" collapsed="false">
      <c r="A71" s="17"/>
      <c r="B71" s="124" t="s">
        <v>35</v>
      </c>
      <c r="C71" s="124"/>
      <c r="D71" s="124"/>
      <c r="E71" s="124"/>
      <c r="F71" s="124"/>
      <c r="G71" s="124"/>
      <c r="H71" s="125"/>
      <c r="I71" s="126"/>
      <c r="J71" s="125"/>
      <c r="K71" s="126"/>
      <c r="L71" s="127"/>
      <c r="M71" s="128" t="s">
        <v>36</v>
      </c>
      <c r="N71" s="128"/>
      <c r="O71" s="128"/>
      <c r="P71" s="128"/>
      <c r="Q71" s="128"/>
      <c r="R71" s="129"/>
      <c r="S71" s="130"/>
      <c r="T71" s="125"/>
      <c r="U71" s="130"/>
      <c r="W71" s="130" t="s">
        <v>37</v>
      </c>
      <c r="X71" s="130"/>
      <c r="Y71" s="130"/>
      <c r="Z71" s="127"/>
      <c r="AA71" s="127"/>
      <c r="AB71" s="125"/>
      <c r="AC71" s="131"/>
      <c r="AD71" s="129"/>
      <c r="AE71" s="127"/>
      <c r="AF71" s="127"/>
      <c r="AG71" s="130"/>
      <c r="AH71" s="130"/>
      <c r="AI71" s="130"/>
      <c r="AJ71" s="132"/>
      <c r="AK71" s="62"/>
    </row>
    <row r="72" customFormat="false" ht="2.25" hidden="false" customHeight="true" outlineLevel="0" collapsed="false">
      <c r="A72" s="17"/>
      <c r="B72" s="133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26"/>
      <c r="P72" s="126"/>
      <c r="Q72" s="126"/>
      <c r="R72" s="126"/>
      <c r="S72" s="126"/>
      <c r="T72" s="126"/>
      <c r="U72" s="126"/>
      <c r="V72" s="126"/>
      <c r="W72" s="126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6"/>
      <c r="AK72" s="62"/>
    </row>
    <row r="73" customFormat="false" ht="2.25" hidden="false" customHeight="true" outlineLevel="0" collapsed="false">
      <c r="A73" s="17"/>
      <c r="B73" s="137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9"/>
      <c r="T73" s="139"/>
      <c r="U73" s="139"/>
      <c r="V73" s="139"/>
      <c r="W73" s="139"/>
      <c r="X73" s="139"/>
      <c r="Y73" s="139"/>
      <c r="Z73" s="139"/>
      <c r="AA73" s="140"/>
      <c r="AB73" s="140"/>
      <c r="AC73" s="140"/>
      <c r="AD73" s="139"/>
      <c r="AE73" s="139"/>
      <c r="AF73" s="139"/>
      <c r="AG73" s="140"/>
      <c r="AH73" s="140"/>
      <c r="AI73" s="140"/>
      <c r="AJ73" s="141"/>
      <c r="AK73" s="62"/>
    </row>
    <row r="74" customFormat="false" ht="2.25" hidden="false" customHeight="true" outlineLevel="0" collapsed="false">
      <c r="A74" s="1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62"/>
    </row>
    <row r="75" customFormat="false" ht="12" hidden="false" customHeight="true" outlineLevel="0" collapsed="false">
      <c r="A75" s="17"/>
      <c r="B75" s="142" t="s">
        <v>38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142"/>
      <c r="AD75" s="142"/>
      <c r="AE75" s="142"/>
      <c r="AF75" s="142"/>
      <c r="AG75" s="142"/>
      <c r="AH75" s="142"/>
      <c r="AI75" s="142"/>
      <c r="AJ75" s="142"/>
      <c r="AK75" s="62"/>
    </row>
    <row r="76" customFormat="false" ht="12" hidden="false" customHeight="true" outlineLevel="0" collapsed="false">
      <c r="A76" s="17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62"/>
    </row>
    <row r="77" customFormat="false" ht="12" hidden="false" customHeight="true" outlineLevel="0" collapsed="false">
      <c r="A77" s="17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62"/>
    </row>
    <row r="78" customFormat="false" ht="14.25" hidden="false" customHeight="true" outlineLevel="0" collapsed="false">
      <c r="A78" s="17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62"/>
    </row>
    <row r="79" customFormat="false" ht="12" hidden="false" customHeight="true" outlineLevel="0" collapsed="false">
      <c r="A79" s="14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144"/>
    </row>
    <row r="80" customFormat="false" ht="21" hidden="false" customHeight="true" outlineLevel="0" collapsed="false">
      <c r="A80" s="145"/>
      <c r="B80" s="146" t="s">
        <v>39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7"/>
    </row>
    <row r="81" customFormat="false" ht="6.75" hidden="false" customHeight="true" outlineLevel="0" collapsed="false">
      <c r="A81" s="86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90"/>
    </row>
    <row r="82" customFormat="false" ht="3" hidden="false" customHeight="true" outlineLevel="0" collapsed="false">
      <c r="A82" s="149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87"/>
    </row>
    <row r="83" customFormat="false" ht="3" hidden="false" customHeight="true" outlineLevel="0" collapsed="false">
      <c r="A83" s="55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50"/>
      <c r="AI83" s="150"/>
      <c r="AJ83" s="150"/>
      <c r="AK83" s="58"/>
    </row>
    <row r="84" customFormat="false" ht="15" hidden="false" customHeight="true" outlineLevel="0" collapsed="false">
      <c r="A84" s="17"/>
      <c r="B84" s="94" t="s">
        <v>40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21" t="s">
        <v>24</v>
      </c>
      <c r="AE84" s="21"/>
      <c r="AF84" s="108"/>
      <c r="AG84" s="21" t="s">
        <v>29</v>
      </c>
      <c r="AH84" s="21"/>
      <c r="AI84" s="108"/>
      <c r="AJ84" s="151"/>
      <c r="AK84" s="62"/>
    </row>
    <row r="85" customFormat="false" ht="2.25" hidden="false" customHeight="true" outlineLevel="0" collapsed="false">
      <c r="A85" s="17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5"/>
      <c r="Y85" s="70"/>
      <c r="Z85" s="70"/>
      <c r="AA85" s="95"/>
      <c r="AB85" s="70"/>
      <c r="AC85" s="70"/>
      <c r="AD85" s="92"/>
      <c r="AE85" s="51"/>
      <c r="AF85" s="51"/>
      <c r="AG85" s="51"/>
      <c r="AH85" s="51"/>
      <c r="AI85" s="51"/>
      <c r="AJ85" s="151"/>
      <c r="AK85" s="62"/>
    </row>
    <row r="86" customFormat="false" ht="15" hidden="false" customHeight="true" outlineLevel="0" collapsed="false">
      <c r="A86" s="17"/>
      <c r="B86" s="67" t="s">
        <v>41</v>
      </c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41"/>
      <c r="X86" s="41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62"/>
    </row>
    <row r="87" customFormat="false" ht="2.25" hidden="false" customHeight="true" outlineLevel="0" collapsed="false">
      <c r="A87" s="17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5"/>
      <c r="Y87" s="70"/>
      <c r="Z87" s="70"/>
      <c r="AA87" s="95"/>
      <c r="AB87" s="70"/>
      <c r="AC87" s="70"/>
      <c r="AD87" s="92"/>
      <c r="AE87" s="51"/>
      <c r="AF87" s="51"/>
      <c r="AG87" s="51"/>
      <c r="AH87" s="51"/>
      <c r="AI87" s="51"/>
      <c r="AJ87" s="151"/>
      <c r="AK87" s="62"/>
    </row>
    <row r="88" customFormat="false" ht="15" hidden="false" customHeight="true" outlineLevel="0" collapsed="false">
      <c r="A88" s="17"/>
      <c r="B88" s="142" t="s">
        <v>42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  <c r="Y88" s="142"/>
      <c r="Z88" s="142"/>
      <c r="AA88" s="142"/>
      <c r="AB88" s="142"/>
      <c r="AC88" s="142"/>
      <c r="AD88" s="142"/>
      <c r="AE88" s="142"/>
      <c r="AF88" s="142"/>
      <c r="AG88" s="142"/>
      <c r="AH88" s="142"/>
      <c r="AI88" s="142"/>
      <c r="AJ88" s="142"/>
      <c r="AK88" s="62"/>
    </row>
    <row r="89" customFormat="false" ht="15" hidden="false" customHeight="true" outlineLevel="0" collapsed="false">
      <c r="A89" s="17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62"/>
    </row>
    <row r="90" customFormat="false" ht="15" hidden="false" customHeight="true" outlineLevel="0" collapsed="false">
      <c r="A90" s="1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62"/>
    </row>
    <row r="91" customFormat="false" ht="15" hidden="false" customHeight="true" outlineLevel="0" collapsed="false">
      <c r="A91" s="1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62"/>
    </row>
    <row r="92" customFormat="false" ht="15" hidden="false" customHeight="true" outlineLevel="0" collapsed="false">
      <c r="A92" s="1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62"/>
    </row>
    <row r="93" customFormat="false" ht="2.25" hidden="false" customHeight="true" outlineLevel="0" collapsed="false">
      <c r="A93" s="17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5"/>
      <c r="Y93" s="70"/>
      <c r="Z93" s="70"/>
      <c r="AA93" s="95"/>
      <c r="AB93" s="70"/>
      <c r="AC93" s="70"/>
      <c r="AD93" s="92"/>
      <c r="AE93" s="51"/>
      <c r="AF93" s="51"/>
      <c r="AG93" s="51"/>
      <c r="AH93" s="51"/>
      <c r="AI93" s="51"/>
      <c r="AJ93" s="151"/>
      <c r="AK93" s="62"/>
    </row>
    <row r="94" customFormat="false" ht="2.25" hidden="false" customHeight="true" outlineLevel="0" collapsed="false">
      <c r="A94" s="17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5"/>
      <c r="Y94" s="70"/>
      <c r="Z94" s="70"/>
      <c r="AA94" s="95"/>
      <c r="AB94" s="70"/>
      <c r="AC94" s="70"/>
      <c r="AD94" s="92"/>
      <c r="AE94" s="51"/>
      <c r="AF94" s="51"/>
      <c r="AG94" s="51"/>
      <c r="AH94" s="51"/>
      <c r="AI94" s="51"/>
      <c r="AJ94" s="151"/>
      <c r="AK94" s="62"/>
    </row>
    <row r="95" customFormat="false" ht="15" hidden="false" customHeight="true" outlineLevel="0" collapsed="false">
      <c r="A95" s="17"/>
      <c r="B95" s="94" t="s">
        <v>43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21" t="s">
        <v>24</v>
      </c>
      <c r="AF95" s="21"/>
      <c r="AG95" s="108"/>
      <c r="AH95" s="153" t="s">
        <v>29</v>
      </c>
      <c r="AI95" s="153"/>
      <c r="AJ95" s="108"/>
      <c r="AK95" s="62"/>
    </row>
    <row r="96" customFormat="false" ht="9.75" hidden="false" customHeight="true" outlineLevel="0" collapsed="false">
      <c r="A96" s="17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51"/>
      <c r="AF96" s="51"/>
      <c r="AG96" s="51"/>
      <c r="AH96" s="51"/>
      <c r="AI96" s="51"/>
      <c r="AJ96" s="151"/>
      <c r="AK96" s="62"/>
    </row>
    <row r="97" customFormat="false" ht="15" hidden="false" customHeight="true" outlineLevel="0" collapsed="false">
      <c r="A97" s="17"/>
      <c r="B97" s="94" t="s">
        <v>44</v>
      </c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21" t="s">
        <v>24</v>
      </c>
      <c r="Z97" s="21"/>
      <c r="AA97" s="108"/>
      <c r="AB97" s="21" t="s">
        <v>29</v>
      </c>
      <c r="AC97" s="21"/>
      <c r="AD97" s="108"/>
      <c r="AE97" s="154"/>
      <c r="AF97" s="155"/>
      <c r="AG97" s="156"/>
      <c r="AH97" s="156"/>
      <c r="AI97" s="156"/>
      <c r="AJ97" s="156"/>
      <c r="AK97" s="157"/>
    </row>
    <row r="98" customFormat="false" ht="2.25" hidden="false" customHeight="true" outlineLevel="0" collapsed="false">
      <c r="A98" s="17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154"/>
      <c r="Z98" s="154"/>
      <c r="AA98" s="154"/>
      <c r="AB98" s="154"/>
      <c r="AC98" s="154"/>
      <c r="AD98" s="154"/>
      <c r="AE98" s="154"/>
      <c r="AF98" s="158"/>
      <c r="AG98" s="158"/>
      <c r="AH98" s="109"/>
      <c r="AI98" s="109"/>
      <c r="AJ98" s="109"/>
      <c r="AK98" s="159"/>
    </row>
    <row r="99" s="162" customFormat="true" ht="15" hidden="false" customHeight="true" outlineLevel="0" collapsed="false">
      <c r="A99" s="160"/>
      <c r="B99" s="161" t="s">
        <v>45</v>
      </c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27"/>
      <c r="R99" s="127"/>
      <c r="S99" s="127"/>
      <c r="T99" s="127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70"/>
      <c r="AH99" s="70"/>
      <c r="AI99" s="92"/>
      <c r="AJ99" s="127"/>
      <c r="AK99" s="157"/>
      <c r="AL99" s="156"/>
      <c r="AM99" s="156"/>
      <c r="AN99" s="156"/>
      <c r="AO99" s="156"/>
    </row>
    <row r="100" s="162" customFormat="true" ht="2.25" hidden="false" customHeight="true" outlineLevel="0" collapsed="false">
      <c r="A100" s="160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56"/>
      <c r="AE100" s="156"/>
      <c r="AF100" s="156"/>
      <c r="AG100" s="156"/>
      <c r="AH100" s="156"/>
      <c r="AI100" s="156"/>
      <c r="AJ100" s="156"/>
      <c r="AK100" s="157"/>
      <c r="AL100" s="156"/>
      <c r="AM100" s="156"/>
      <c r="AN100" s="156"/>
      <c r="AO100" s="156"/>
    </row>
    <row r="101" s="162" customFormat="true" ht="17.25" hidden="false" customHeight="true" outlineLevel="0" collapsed="false">
      <c r="A101" s="160"/>
      <c r="B101" s="163" t="s">
        <v>46</v>
      </c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31"/>
      <c r="AE101" s="21" t="s">
        <v>24</v>
      </c>
      <c r="AF101" s="21"/>
      <c r="AG101" s="41" t="s">
        <v>47</v>
      </c>
      <c r="AH101" s="127"/>
      <c r="AI101" s="127"/>
      <c r="AJ101" s="156"/>
      <c r="AK101" s="157"/>
      <c r="AL101" s="156"/>
      <c r="AM101" s="156"/>
      <c r="AN101" s="156"/>
      <c r="AO101" s="156"/>
    </row>
    <row r="102" customFormat="false" ht="3" hidden="false" customHeight="true" outlineLevel="0" collapsed="false">
      <c r="A102" s="17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70"/>
      <c r="AI102" s="70"/>
      <c r="AJ102" s="70"/>
      <c r="AK102" s="62"/>
    </row>
    <row r="103" customFormat="false" ht="19.5" hidden="false" customHeight="true" outlineLevel="0" collapsed="false">
      <c r="A103" s="17"/>
      <c r="B103" s="67" t="s">
        <v>48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2"/>
    </row>
    <row r="104" customFormat="false" ht="3" hidden="false" customHeight="true" outlineLevel="0" collapsed="false">
      <c r="A104" s="17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62"/>
    </row>
    <row r="105" s="162" customFormat="true" ht="17.25" hidden="false" customHeight="true" outlineLevel="0" collapsed="false">
      <c r="A105" s="160"/>
      <c r="B105" s="164" t="s">
        <v>49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56"/>
      <c r="AE105" s="21" t="s">
        <v>24</v>
      </c>
      <c r="AF105" s="21"/>
      <c r="AG105" s="108"/>
      <c r="AH105" s="153" t="s">
        <v>29</v>
      </c>
      <c r="AI105" s="153"/>
      <c r="AJ105" s="108"/>
      <c r="AK105" s="157"/>
      <c r="AL105" s="156"/>
      <c r="AM105" s="156"/>
      <c r="AN105" s="156"/>
      <c r="AO105" s="156"/>
    </row>
    <row r="106" s="162" customFormat="true" ht="34.5" hidden="false" customHeight="true" outlineLevel="0" collapsed="false">
      <c r="A106" s="160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56"/>
      <c r="AE106" s="156"/>
      <c r="AF106" s="156"/>
      <c r="AG106" s="156"/>
      <c r="AH106" s="156"/>
      <c r="AI106" s="156"/>
      <c r="AJ106" s="156"/>
      <c r="AK106" s="157"/>
      <c r="AL106" s="156"/>
      <c r="AM106" s="156"/>
      <c r="AN106" s="156"/>
      <c r="AO106" s="156"/>
    </row>
    <row r="107" s="162" customFormat="true" ht="2.25" hidden="false" customHeight="true" outlineLevel="0" collapsed="false">
      <c r="A107" s="160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56"/>
      <c r="AE107" s="156"/>
      <c r="AF107" s="156"/>
      <c r="AG107" s="156"/>
      <c r="AH107" s="156"/>
      <c r="AI107" s="156"/>
      <c r="AJ107" s="156"/>
      <c r="AK107" s="157"/>
      <c r="AL107" s="156"/>
      <c r="AM107" s="156"/>
      <c r="AN107" s="156"/>
      <c r="AO107" s="156"/>
    </row>
    <row r="108" s="162" customFormat="true" ht="17.25" hidden="false" customHeight="true" outlineLevel="0" collapsed="false">
      <c r="A108" s="160"/>
      <c r="B108" s="164" t="s">
        <v>50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56"/>
      <c r="AE108" s="21" t="s">
        <v>24</v>
      </c>
      <c r="AF108" s="21"/>
      <c r="AG108" s="108"/>
      <c r="AH108" s="20" t="s">
        <v>29</v>
      </c>
      <c r="AI108" s="20"/>
      <c r="AJ108" s="108"/>
      <c r="AK108" s="157"/>
      <c r="AL108" s="156"/>
      <c r="AM108" s="156"/>
      <c r="AN108" s="156"/>
      <c r="AO108" s="156"/>
    </row>
    <row r="109" s="162" customFormat="true" ht="8.25" hidden="false" customHeight="true" outlineLevel="0" collapsed="false">
      <c r="A109" s="160"/>
      <c r="B109" s="164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56"/>
      <c r="AE109" s="156"/>
      <c r="AF109" s="156"/>
      <c r="AG109" s="156"/>
      <c r="AH109" s="156"/>
      <c r="AI109" s="156"/>
      <c r="AJ109" s="156"/>
      <c r="AK109" s="157"/>
      <c r="AL109" s="156"/>
      <c r="AM109" s="156"/>
      <c r="AN109" s="156"/>
      <c r="AO109" s="156"/>
    </row>
    <row r="110" s="162" customFormat="true" ht="2.25" hidden="false" customHeight="true" outlineLevel="0" collapsed="false">
      <c r="A110" s="160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56"/>
      <c r="AE110" s="156"/>
      <c r="AF110" s="156"/>
      <c r="AG110" s="156"/>
      <c r="AH110" s="156"/>
      <c r="AI110" s="156"/>
      <c r="AJ110" s="156"/>
      <c r="AK110" s="157"/>
      <c r="AL110" s="156"/>
      <c r="AM110" s="156"/>
      <c r="AN110" s="156"/>
      <c r="AO110" s="156"/>
    </row>
    <row r="111" s="162" customFormat="true" ht="17.25" hidden="false" customHeight="true" outlineLevel="0" collapsed="false">
      <c r="A111" s="160"/>
      <c r="B111" s="164" t="s">
        <v>51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56"/>
      <c r="AE111" s="21" t="s">
        <v>24</v>
      </c>
      <c r="AF111" s="21"/>
      <c r="AG111" s="108"/>
      <c r="AH111" s="153" t="s">
        <v>29</v>
      </c>
      <c r="AI111" s="153"/>
      <c r="AJ111" s="108"/>
      <c r="AK111" s="157"/>
      <c r="AL111" s="156"/>
      <c r="AM111" s="156"/>
      <c r="AN111" s="156"/>
      <c r="AO111" s="156"/>
    </row>
    <row r="112" s="162" customFormat="true" ht="9.75" hidden="false" customHeight="true" outlineLevel="0" collapsed="false">
      <c r="A112" s="160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56"/>
      <c r="AE112" s="156"/>
      <c r="AF112" s="156"/>
      <c r="AG112" s="156"/>
      <c r="AH112" s="156"/>
      <c r="AI112" s="156"/>
      <c r="AJ112" s="156"/>
      <c r="AK112" s="157"/>
      <c r="AL112" s="156"/>
      <c r="AM112" s="156"/>
      <c r="AN112" s="156"/>
      <c r="AO112" s="156"/>
    </row>
    <row r="113" customFormat="false" ht="3" hidden="false" customHeight="true" outlineLevel="0" collapsed="false">
      <c r="A113" s="17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62"/>
    </row>
    <row r="114" customFormat="false" ht="2.25" hidden="false" customHeight="true" outlineLevel="0" collapsed="false">
      <c r="A114" s="17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62"/>
    </row>
    <row r="115" customFormat="false" ht="15" hidden="false" customHeight="true" outlineLevel="0" collapsed="false">
      <c r="A115" s="17"/>
      <c r="B115" s="67" t="s">
        <v>52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2"/>
    </row>
    <row r="116" customFormat="false" ht="2.25" hidden="false" customHeight="true" outlineLevel="0" collapsed="false">
      <c r="A116" s="17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62"/>
    </row>
    <row r="117" customFormat="false" ht="2.25" hidden="false" customHeight="true" outlineLevel="0" collapsed="false">
      <c r="A117" s="17"/>
      <c r="B117" s="166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8"/>
      <c r="AK117" s="62"/>
    </row>
    <row r="118" customFormat="false" ht="15" hidden="false" customHeight="true" outlineLevel="0" collapsed="false">
      <c r="A118" s="17"/>
      <c r="B118" s="169" t="s">
        <v>53</v>
      </c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41"/>
      <c r="Q118" s="41"/>
      <c r="R118" s="38" t="s">
        <v>8</v>
      </c>
      <c r="S118" s="41"/>
      <c r="T118" s="41"/>
      <c r="U118" s="38" t="s">
        <v>8</v>
      </c>
      <c r="V118" s="41" t="n">
        <v>2</v>
      </c>
      <c r="W118" s="41" t="n">
        <v>0</v>
      </c>
      <c r="X118" s="41"/>
      <c r="Y118" s="41"/>
      <c r="Z118" s="29"/>
      <c r="AA118" s="29"/>
      <c r="AB118" s="38"/>
      <c r="AC118" s="29"/>
      <c r="AD118" s="29"/>
      <c r="AE118" s="38"/>
      <c r="AF118" s="70"/>
      <c r="AG118" s="70"/>
      <c r="AH118" s="29"/>
      <c r="AI118" s="29"/>
      <c r="AJ118" s="13"/>
      <c r="AK118" s="62"/>
    </row>
    <row r="119" customFormat="false" ht="3" hidden="false" customHeight="true" outlineLevel="0" collapsed="false">
      <c r="A119" s="17"/>
      <c r="B119" s="170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2"/>
      <c r="AK119" s="62"/>
    </row>
    <row r="120" customFormat="false" ht="15" hidden="false" customHeight="true" outlineLevel="0" collapsed="false">
      <c r="A120" s="17"/>
      <c r="B120" s="173" t="s">
        <v>54</v>
      </c>
      <c r="C120" s="173"/>
      <c r="D120" s="173"/>
      <c r="E120" s="173"/>
      <c r="F120" s="173"/>
      <c r="G120" s="173"/>
      <c r="H120" s="174"/>
      <c r="I120" s="174"/>
      <c r="J120" s="174"/>
      <c r="K120" s="174"/>
      <c r="L120" s="174"/>
      <c r="M120" s="174"/>
      <c r="N120" s="174"/>
      <c r="O120" s="174"/>
      <c r="P120" s="174"/>
      <c r="Q120" s="175"/>
      <c r="R120" s="175"/>
      <c r="S120" s="175"/>
      <c r="T120" s="175"/>
      <c r="U120" s="175"/>
      <c r="V120" s="175"/>
      <c r="W120" s="175"/>
      <c r="X120" s="175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175"/>
      <c r="AJ120" s="172"/>
      <c r="AK120" s="62"/>
    </row>
    <row r="121" customFormat="false" ht="3" hidden="false" customHeight="true" outlineLevel="0" collapsed="false">
      <c r="A121" s="17"/>
      <c r="B121" s="176"/>
      <c r="C121" s="177"/>
      <c r="D121" s="177"/>
      <c r="E121" s="177"/>
      <c r="F121" s="177"/>
      <c r="G121" s="177"/>
      <c r="H121" s="177"/>
      <c r="I121" s="177"/>
      <c r="J121" s="177"/>
      <c r="K121" s="178"/>
      <c r="L121" s="178"/>
      <c r="M121" s="179"/>
      <c r="N121" s="178"/>
      <c r="O121" s="178"/>
      <c r="P121" s="179"/>
      <c r="Q121" s="178"/>
      <c r="R121" s="178"/>
      <c r="S121" s="178"/>
      <c r="T121" s="178"/>
      <c r="U121" s="38"/>
      <c r="V121" s="96"/>
      <c r="W121" s="96"/>
      <c r="X121" s="96"/>
      <c r="Y121" s="96"/>
      <c r="Z121" s="96"/>
      <c r="AA121" s="96"/>
      <c r="AB121" s="180"/>
      <c r="AC121" s="180"/>
      <c r="AD121" s="96"/>
      <c r="AE121" s="96"/>
      <c r="AF121" s="96"/>
      <c r="AG121" s="96"/>
      <c r="AH121" s="96"/>
      <c r="AI121" s="96"/>
      <c r="AJ121" s="18"/>
      <c r="AK121" s="62"/>
    </row>
    <row r="122" customFormat="false" ht="15" hidden="false" customHeight="true" outlineLevel="0" collapsed="false">
      <c r="A122" s="17"/>
      <c r="B122" s="181" t="s">
        <v>55</v>
      </c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41"/>
      <c r="O122" s="41"/>
      <c r="P122" s="41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51"/>
      <c r="AE122" s="51"/>
      <c r="AF122" s="51"/>
      <c r="AG122" s="51"/>
      <c r="AH122" s="51"/>
      <c r="AI122" s="51"/>
      <c r="AJ122" s="13"/>
      <c r="AK122" s="62"/>
    </row>
    <row r="123" customFormat="false" ht="2.25" hidden="false" customHeight="true" outlineLevel="0" collapsed="false">
      <c r="A123" s="17"/>
      <c r="B123" s="181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182"/>
      <c r="O123" s="182"/>
      <c r="P123" s="182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51"/>
      <c r="AE123" s="51"/>
      <c r="AF123" s="51"/>
      <c r="AG123" s="51"/>
      <c r="AH123" s="51"/>
      <c r="AI123" s="51"/>
      <c r="AJ123" s="13"/>
      <c r="AK123" s="62"/>
    </row>
    <row r="124" customFormat="false" ht="15" hidden="false" customHeight="true" outlineLevel="0" collapsed="false">
      <c r="A124" s="17"/>
      <c r="B124" s="183" t="s">
        <v>56</v>
      </c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41"/>
      <c r="R124" s="41"/>
      <c r="S124" s="41"/>
      <c r="T124" s="41"/>
      <c r="U124" s="41"/>
      <c r="V124" s="41"/>
      <c r="W124" s="17" t="s">
        <v>57</v>
      </c>
      <c r="X124" s="70"/>
      <c r="Y124" s="70"/>
      <c r="Z124" s="70"/>
      <c r="AA124" s="70"/>
      <c r="AB124" s="70"/>
      <c r="AC124" s="70"/>
      <c r="AD124" s="51"/>
      <c r="AE124" s="51"/>
      <c r="AF124" s="51"/>
      <c r="AG124" s="51"/>
      <c r="AH124" s="51"/>
      <c r="AI124" s="51"/>
      <c r="AJ124" s="13"/>
      <c r="AK124" s="62"/>
    </row>
    <row r="125" customFormat="false" ht="2.25" hidden="false" customHeight="true" outlineLevel="0" collapsed="false">
      <c r="A125" s="17"/>
      <c r="B125" s="184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185"/>
      <c r="T125" s="185"/>
      <c r="U125" s="185"/>
      <c r="V125" s="96"/>
      <c r="W125" s="96"/>
      <c r="X125" s="96"/>
      <c r="Y125" s="96"/>
      <c r="Z125" s="96"/>
      <c r="AA125" s="96"/>
      <c r="AB125" s="180"/>
      <c r="AC125" s="180"/>
      <c r="AD125" s="96"/>
      <c r="AE125" s="96"/>
      <c r="AF125" s="96"/>
      <c r="AG125" s="96"/>
      <c r="AH125" s="96"/>
      <c r="AI125" s="96"/>
      <c r="AJ125" s="18"/>
      <c r="AK125" s="62"/>
    </row>
    <row r="126" customFormat="false" ht="15" hidden="false" customHeight="true" outlineLevel="0" collapsed="false">
      <c r="A126" s="17"/>
      <c r="B126" s="181" t="s">
        <v>58</v>
      </c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70" t="s">
        <v>59</v>
      </c>
      <c r="W126" s="70"/>
      <c r="X126" s="70"/>
      <c r="Y126" s="70"/>
      <c r="Z126" s="41"/>
      <c r="AA126" s="41"/>
      <c r="AB126" s="41"/>
      <c r="AC126" s="186" t="s">
        <v>60</v>
      </c>
      <c r="AD126" s="70"/>
      <c r="AE126" s="70"/>
      <c r="AF126" s="70"/>
      <c r="AG126" s="70"/>
      <c r="AH126" s="187"/>
      <c r="AI126" s="51"/>
      <c r="AJ126" s="13"/>
      <c r="AK126" s="62"/>
    </row>
    <row r="127" customFormat="false" ht="2.25" hidden="false" customHeight="true" outlineLevel="0" collapsed="false">
      <c r="A127" s="17"/>
      <c r="B127" s="66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79"/>
      <c r="N127" s="178"/>
      <c r="O127" s="178"/>
      <c r="P127" s="179"/>
      <c r="Q127" s="178"/>
      <c r="R127" s="178"/>
      <c r="S127" s="178"/>
      <c r="T127" s="17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96"/>
      <c r="AH127" s="96"/>
      <c r="AI127" s="96"/>
      <c r="AJ127" s="18"/>
      <c r="AK127" s="62"/>
    </row>
    <row r="128" customFormat="false" ht="15" hidden="false" customHeight="true" outlineLevel="0" collapsed="false">
      <c r="A128" s="17"/>
      <c r="B128" s="181" t="s">
        <v>61</v>
      </c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21" t="s">
        <v>24</v>
      </c>
      <c r="T128" s="21"/>
      <c r="U128" s="108"/>
      <c r="V128" s="70" t="s">
        <v>29</v>
      </c>
      <c r="W128" s="70"/>
      <c r="X128" s="108"/>
      <c r="Y128" s="152"/>
      <c r="Z128" s="152"/>
      <c r="AA128" s="152"/>
      <c r="AB128" s="152"/>
      <c r="AC128" s="152"/>
      <c r="AD128" s="51"/>
      <c r="AE128" s="51"/>
      <c r="AF128" s="51"/>
      <c r="AG128" s="51"/>
      <c r="AH128" s="51"/>
      <c r="AI128" s="51"/>
      <c r="AJ128" s="189"/>
      <c r="AK128" s="62"/>
    </row>
    <row r="129" customFormat="false" ht="2.25" hidden="false" customHeight="true" outlineLevel="0" collapsed="false">
      <c r="A129" s="17"/>
      <c r="B129" s="66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95"/>
      <c r="AE129" s="96"/>
      <c r="AF129" s="96"/>
      <c r="AG129" s="96"/>
      <c r="AH129" s="96"/>
      <c r="AI129" s="96"/>
      <c r="AJ129" s="18"/>
      <c r="AK129" s="62"/>
    </row>
    <row r="130" customFormat="false" ht="15" hidden="false" customHeight="true" outlineLevel="0" collapsed="false">
      <c r="A130" s="17"/>
      <c r="B130" s="190" t="s">
        <v>62</v>
      </c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21" t="s">
        <v>24</v>
      </c>
      <c r="AE130" s="21"/>
      <c r="AF130" s="108"/>
      <c r="AG130" s="21" t="s">
        <v>29</v>
      </c>
      <c r="AH130" s="21"/>
      <c r="AI130" s="108"/>
      <c r="AJ130" s="189"/>
      <c r="AK130" s="62"/>
    </row>
    <row r="131" customFormat="false" ht="10.5" hidden="false" customHeight="true" outlineLevel="0" collapsed="false">
      <c r="A131" s="17"/>
      <c r="B131" s="190"/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1"/>
      <c r="AE131" s="149"/>
      <c r="AF131" s="149"/>
      <c r="AG131" s="149"/>
      <c r="AH131" s="149"/>
      <c r="AI131" s="149"/>
      <c r="AJ131" s="192"/>
      <c r="AK131" s="144"/>
    </row>
    <row r="132" customFormat="false" ht="9.75" hidden="false" customHeight="true" outlineLevel="0" collapsed="false">
      <c r="A132" s="193"/>
      <c r="B132" s="193"/>
      <c r="C132" s="193"/>
      <c r="D132" s="193"/>
      <c r="E132" s="193"/>
      <c r="F132" s="193"/>
      <c r="G132" s="193"/>
      <c r="H132" s="193"/>
      <c r="I132" s="193"/>
      <c r="J132" s="193"/>
      <c r="K132" s="193"/>
      <c r="L132" s="193"/>
      <c r="M132" s="193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3"/>
      <c r="AK132" s="193"/>
    </row>
    <row r="136" customFormat="false" ht="12.75" hidden="true" customHeight="true" outlineLevel="0" collapsed="false">
      <c r="B136" s="1" t="s">
        <v>63</v>
      </c>
    </row>
    <row r="137" customFormat="false" ht="12" hidden="true" customHeight="false" outlineLevel="0" collapsed="false">
      <c r="B137" s="1" t="s">
        <v>64</v>
      </c>
    </row>
    <row r="138" customFormat="false" ht="12" hidden="true" customHeight="false" outlineLevel="0" collapsed="false">
      <c r="B138" s="1" t="s">
        <v>65</v>
      </c>
    </row>
    <row r="139" customFormat="false" ht="12" hidden="true" customHeight="false" outlineLevel="0" collapsed="false"/>
    <row r="140" customFormat="false" ht="12" hidden="true" customHeight="false" outlineLevel="0" collapsed="false">
      <c r="D140" s="19" t="s">
        <v>63</v>
      </c>
    </row>
    <row r="141" customFormat="false" ht="12" hidden="true" customHeight="false" outlineLevel="0" collapsed="false">
      <c r="D141" s="19" t="s">
        <v>66</v>
      </c>
    </row>
    <row r="142" customFormat="false" ht="12" hidden="true" customHeight="false" outlineLevel="0" collapsed="false">
      <c r="D142" s="194" t="s">
        <v>67</v>
      </c>
    </row>
    <row r="143" customFormat="false" ht="12" hidden="true" customHeight="false" outlineLevel="0" collapsed="false">
      <c r="D143" s="96" t="s">
        <v>68</v>
      </c>
    </row>
    <row r="144" customFormat="false" ht="12" hidden="true" customHeight="false" outlineLevel="0" collapsed="false">
      <c r="D144" s="96" t="s">
        <v>69</v>
      </c>
    </row>
    <row r="145" customFormat="false" ht="12" hidden="true" customHeight="false" outlineLevel="0" collapsed="false">
      <c r="D145" s="96" t="s">
        <v>70</v>
      </c>
    </row>
    <row r="146" customFormat="false" ht="12" hidden="true" customHeight="false" outlineLevel="0" collapsed="false">
      <c r="D146" s="96" t="s">
        <v>71</v>
      </c>
    </row>
    <row r="147" customFormat="false" ht="12" hidden="true" customHeight="false" outlineLevel="0" collapsed="false">
      <c r="D147" s="96" t="s">
        <v>72</v>
      </c>
    </row>
    <row r="148" customFormat="false" ht="12" hidden="true" customHeight="false" outlineLevel="0" collapsed="false">
      <c r="D148" s="96" t="s">
        <v>73</v>
      </c>
    </row>
    <row r="149" customFormat="false" ht="12" hidden="true" customHeight="false" outlineLevel="0" collapsed="false">
      <c r="D149" s="96" t="s">
        <v>74</v>
      </c>
    </row>
    <row r="150" customFormat="false" ht="12" hidden="true" customHeight="false" outlineLevel="0" collapsed="false"/>
    <row r="151" customFormat="false" ht="12" hidden="true" customHeight="false" outlineLevel="0" collapsed="false">
      <c r="D151" s="1" t="s">
        <v>63</v>
      </c>
    </row>
    <row r="152" customFormat="false" ht="12" hidden="true" customHeight="false" outlineLevel="0" collapsed="false">
      <c r="D152" s="1" t="s">
        <v>75</v>
      </c>
    </row>
    <row r="153" customFormat="false" ht="12" hidden="true" customHeight="false" outlineLevel="0" collapsed="false">
      <c r="D153" s="1" t="s">
        <v>76</v>
      </c>
    </row>
    <row r="154" customFormat="false" ht="12" hidden="true" customHeight="false" outlineLevel="0" collapsed="false">
      <c r="D154" s="1" t="s">
        <v>77</v>
      </c>
    </row>
    <row r="155" customFormat="false" ht="12" hidden="true" customHeight="false" outlineLevel="0" collapsed="false">
      <c r="D155" s="1" t="s">
        <v>78</v>
      </c>
    </row>
    <row r="156" customFormat="false" ht="12" hidden="true" customHeight="false" outlineLevel="0" collapsed="false">
      <c r="D156" s="1" t="s">
        <v>79</v>
      </c>
    </row>
    <row r="157" customFormat="false" ht="12" hidden="true" customHeight="false" outlineLevel="0" collapsed="false">
      <c r="D157" s="1" t="s">
        <v>80</v>
      </c>
    </row>
    <row r="158" customFormat="false" ht="12" hidden="true" customHeight="false" outlineLevel="0" collapsed="false">
      <c r="D158" s="1" t="s">
        <v>81</v>
      </c>
    </row>
    <row r="159" customFormat="false" ht="12" hidden="true" customHeight="false" outlineLevel="0" collapsed="false">
      <c r="D159" s="1" t="s">
        <v>82</v>
      </c>
    </row>
    <row r="160" customFormat="false" ht="12" hidden="true" customHeight="false" outlineLevel="0" collapsed="false">
      <c r="D160" s="1" t="s">
        <v>83</v>
      </c>
    </row>
    <row r="161" customFormat="false" ht="12" hidden="true" customHeight="false" outlineLevel="0" collapsed="false"/>
    <row r="162" customFormat="false" ht="12" hidden="true" customHeight="false" outlineLevel="0" collapsed="false">
      <c r="D162" s="19" t="s">
        <v>63</v>
      </c>
    </row>
    <row r="163" customFormat="false" ht="12" hidden="true" customHeight="false" outlineLevel="0" collapsed="false">
      <c r="D163" s="19" t="s">
        <v>84</v>
      </c>
    </row>
    <row r="164" customFormat="false" ht="12" hidden="true" customHeight="false" outlineLevel="0" collapsed="false">
      <c r="D164" s="1" t="s">
        <v>85</v>
      </c>
    </row>
    <row r="165" customFormat="false" ht="12" hidden="true" customHeight="false" outlineLevel="0" collapsed="false">
      <c r="D165" s="51" t="s">
        <v>86</v>
      </c>
    </row>
    <row r="166" customFormat="false" ht="12" hidden="true" customHeight="false" outlineLevel="0" collapsed="false">
      <c r="D166" s="1" t="s">
        <v>87</v>
      </c>
    </row>
    <row r="167" customFormat="false" ht="12" hidden="true" customHeight="false" outlineLevel="0" collapsed="false">
      <c r="D167" s="1" t="s">
        <v>88</v>
      </c>
    </row>
    <row r="168" customFormat="false" ht="12" hidden="true" customHeight="false" outlineLevel="0" collapsed="false">
      <c r="D168" s="1" t="s">
        <v>89</v>
      </c>
    </row>
    <row r="169" customFormat="false" ht="12" hidden="true" customHeight="false" outlineLevel="0" collapsed="false">
      <c r="D169" s="1" t="s">
        <v>90</v>
      </c>
    </row>
    <row r="170" customFormat="false" ht="12" hidden="true" customHeight="false" outlineLevel="0" collapsed="false">
      <c r="D170" s="195" t="s">
        <v>91</v>
      </c>
    </row>
    <row r="171" customFormat="false" ht="12" hidden="true" customHeight="false" outlineLevel="0" collapsed="false">
      <c r="D171" s="1" t="s">
        <v>92</v>
      </c>
    </row>
    <row r="172" customFormat="false" ht="12" hidden="true" customHeight="false" outlineLevel="0" collapsed="false">
      <c r="D172" s="1" t="s">
        <v>93</v>
      </c>
    </row>
    <row r="173" customFormat="false" ht="12" hidden="true" customHeight="false" outlineLevel="0" collapsed="false">
      <c r="D173" s="1" t="s">
        <v>94</v>
      </c>
    </row>
    <row r="174" customFormat="false" ht="12" hidden="true" customHeight="false" outlineLevel="0" collapsed="false">
      <c r="D174" s="1" t="s">
        <v>95</v>
      </c>
    </row>
    <row r="175" customFormat="false" ht="12" hidden="true" customHeight="false" outlineLevel="0" collapsed="false">
      <c r="D175" s="1" t="s">
        <v>96</v>
      </c>
    </row>
    <row r="176" customFormat="false" ht="12" hidden="true" customHeight="false" outlineLevel="0" collapsed="false">
      <c r="D176" s="195" t="s">
        <v>97</v>
      </c>
    </row>
    <row r="177" customFormat="false" ht="12" hidden="true" customHeight="false" outlineLevel="0" collapsed="false"/>
    <row r="178" customFormat="false" ht="12" hidden="true" customHeight="false" outlineLevel="0" collapsed="false">
      <c r="D178" s="1" t="s">
        <v>63</v>
      </c>
    </row>
    <row r="179" customFormat="false" ht="12" hidden="true" customHeight="false" outlineLevel="0" collapsed="false">
      <c r="D179" s="1" t="s">
        <v>98</v>
      </c>
    </row>
    <row r="180" customFormat="false" ht="12" hidden="true" customHeight="false" outlineLevel="0" collapsed="false">
      <c r="D180" s="1" t="s">
        <v>99</v>
      </c>
    </row>
    <row r="181" customFormat="false" ht="12" hidden="true" customHeight="false" outlineLevel="0" collapsed="false">
      <c r="D181" s="1" t="s">
        <v>100</v>
      </c>
    </row>
    <row r="182" customFormat="false" ht="12" hidden="true" customHeight="false" outlineLevel="0" collapsed="false">
      <c r="D182" s="1" t="s">
        <v>101</v>
      </c>
    </row>
    <row r="183" customFormat="false" ht="12" hidden="true" customHeight="false" outlineLevel="0" collapsed="false">
      <c r="D183" s="1" t="s">
        <v>102</v>
      </c>
    </row>
    <row r="184" customFormat="false" ht="12" hidden="true" customHeight="false" outlineLevel="0" collapsed="false">
      <c r="D184" s="1" t="s">
        <v>103</v>
      </c>
    </row>
    <row r="185" customFormat="false" ht="12" hidden="true" customHeight="false" outlineLevel="0" collapsed="false">
      <c r="D185" s="1" t="s">
        <v>104</v>
      </c>
    </row>
    <row r="186" customFormat="false" ht="12" hidden="true" customHeight="false" outlineLevel="0" collapsed="false">
      <c r="D186" s="1" t="s">
        <v>105</v>
      </c>
    </row>
    <row r="187" customFormat="false" ht="12" hidden="true" customHeight="false" outlineLevel="0" collapsed="false">
      <c r="D187" s="1" t="s">
        <v>106</v>
      </c>
    </row>
    <row r="188" customFormat="false" ht="12" hidden="true" customHeight="false" outlineLevel="0" collapsed="false">
      <c r="D188" s="1" t="s">
        <v>107</v>
      </c>
    </row>
    <row r="189" customFormat="false" ht="12" hidden="true" customHeight="false" outlineLevel="0" collapsed="false">
      <c r="D189" s="1" t="s">
        <v>108</v>
      </c>
    </row>
    <row r="190" customFormat="false" ht="12" hidden="true" customHeight="false" outlineLevel="0" collapsed="false"/>
    <row r="191" customFormat="false" ht="12" hidden="true" customHeight="false" outlineLevel="0" collapsed="false"/>
  </sheetData>
  <sheetProtection sheet="true" objects="true" scenarios="true" formatCells="false" formatRows="false" insertRows="false" deleteRows="false"/>
  <mergeCells count="101">
    <mergeCell ref="A1:Y11"/>
    <mergeCell ref="AA2:AD2"/>
    <mergeCell ref="AE2:AJ2"/>
    <mergeCell ref="AA3:AF3"/>
    <mergeCell ref="AG3:AJ3"/>
    <mergeCell ref="AA4:AJ8"/>
    <mergeCell ref="AA9:AH11"/>
    <mergeCell ref="AI10:AJ10"/>
    <mergeCell ref="Z13:AG13"/>
    <mergeCell ref="A16:Y16"/>
    <mergeCell ref="AA16:AJ16"/>
    <mergeCell ref="A18:AK18"/>
    <mergeCell ref="B21:X22"/>
    <mergeCell ref="Z21:AJ22"/>
    <mergeCell ref="B23:X23"/>
    <mergeCell ref="AA23:AJ26"/>
    <mergeCell ref="B25:J25"/>
    <mergeCell ref="M25:N25"/>
    <mergeCell ref="R26:W26"/>
    <mergeCell ref="B28:I28"/>
    <mergeCell ref="AA28:AH30"/>
    <mergeCell ref="B29:X29"/>
    <mergeCell ref="AI29:AJ29"/>
    <mergeCell ref="B30:X32"/>
    <mergeCell ref="AA32:AJ32"/>
    <mergeCell ref="B35:J35"/>
    <mergeCell ref="B37:J37"/>
    <mergeCell ref="K37:L37"/>
    <mergeCell ref="W37:X37"/>
    <mergeCell ref="O38:T38"/>
    <mergeCell ref="AB38:AG38"/>
    <mergeCell ref="A41:J41"/>
    <mergeCell ref="L41:M41"/>
    <mergeCell ref="AD41:AE41"/>
    <mergeCell ref="B43:Z44"/>
    <mergeCell ref="AA44:AJ44"/>
    <mergeCell ref="AA45:AJ45"/>
    <mergeCell ref="AD46:AE46"/>
    <mergeCell ref="AG46:AH46"/>
    <mergeCell ref="A51:AG52"/>
    <mergeCell ref="AH51:AI51"/>
    <mergeCell ref="B53:AA53"/>
    <mergeCell ref="AB53:AC53"/>
    <mergeCell ref="AE53:AF53"/>
    <mergeCell ref="B55:L55"/>
    <mergeCell ref="B56:AJ58"/>
    <mergeCell ref="A67:AK67"/>
    <mergeCell ref="B69:AJ69"/>
    <mergeCell ref="G70:I70"/>
    <mergeCell ref="Q70:S70"/>
    <mergeCell ref="AA70:AC70"/>
    <mergeCell ref="AF70:AH70"/>
    <mergeCell ref="B71:G71"/>
    <mergeCell ref="M71:Q71"/>
    <mergeCell ref="B74:P74"/>
    <mergeCell ref="B75:AJ75"/>
    <mergeCell ref="B76:AJ79"/>
    <mergeCell ref="B80:AJ80"/>
    <mergeCell ref="B84:AC84"/>
    <mergeCell ref="AD84:AE84"/>
    <mergeCell ref="AG84:AH84"/>
    <mergeCell ref="B86:V86"/>
    <mergeCell ref="W86:X86"/>
    <mergeCell ref="B88:AJ88"/>
    <mergeCell ref="B89:AJ92"/>
    <mergeCell ref="B95:AD96"/>
    <mergeCell ref="AE95:AF95"/>
    <mergeCell ref="AH95:AI95"/>
    <mergeCell ref="B97:X98"/>
    <mergeCell ref="Y97:Z97"/>
    <mergeCell ref="AB97:AC97"/>
    <mergeCell ref="B99:P99"/>
    <mergeCell ref="AG99:AH99"/>
    <mergeCell ref="B101:AC101"/>
    <mergeCell ref="AE101:AF101"/>
    <mergeCell ref="B103:AJ103"/>
    <mergeCell ref="B105:AC106"/>
    <mergeCell ref="AE105:AF105"/>
    <mergeCell ref="AH105:AI105"/>
    <mergeCell ref="B108:AC109"/>
    <mergeCell ref="AE108:AF108"/>
    <mergeCell ref="AH108:AI108"/>
    <mergeCell ref="B111:AC112"/>
    <mergeCell ref="AE111:AF111"/>
    <mergeCell ref="AH111:AI111"/>
    <mergeCell ref="B115:AJ115"/>
    <mergeCell ref="B118:O118"/>
    <mergeCell ref="B120:G120"/>
    <mergeCell ref="H120:P120"/>
    <mergeCell ref="B122:M122"/>
    <mergeCell ref="Q122:AC122"/>
    <mergeCell ref="B124:P124"/>
    <mergeCell ref="B126:U126"/>
    <mergeCell ref="V126:Y126"/>
    <mergeCell ref="B128:R128"/>
    <mergeCell ref="S128:T128"/>
    <mergeCell ref="V128:W128"/>
    <mergeCell ref="B130:AC131"/>
    <mergeCell ref="AD130:AE130"/>
    <mergeCell ref="AG130:AH130"/>
    <mergeCell ref="A132:AK132"/>
  </mergeCells>
  <dataValidations count="7">
    <dataValidation allowBlank="true" operator="between" showDropDown="false" showErrorMessage="true" showInputMessage="true" sqref="U54:X54 Z71:AA71 AG71:AH71 AD85:AD87 AD93:AD94" type="list">
      <formula1>"(wybierz z listy),TAK,NIE"</formula1>
      <formula2>0</formula2>
    </dataValidation>
    <dataValidation allowBlank="true" error="W tym polu można wpisać tylko pojedynczą literę lub cyfrę" errorTitle="Błąd!" operator="equal" showDropDown="false" showErrorMessage="true" showInputMessage="true" sqref="B27:J27" type="textLength">
      <formula1>1</formula1>
      <formula2>0</formula2>
    </dataValidation>
    <dataValidation allowBlank="true" error="W tym polu można wpisać tylko pojedynczą cyfrę - w zakresie od 0 do 9" errorTitle="Błąd!" operator="between" showDropDown="false" showErrorMessage="true" showInputMessage="true" sqref="D15:E15 M15:S15 U15:V15 AB15 AE15 AI15:AJ15 AB31 AE31 AI31:AJ31 K35:M35 Q35:R35 N37 Q37 U37:V37 Z37 AC37 AG37:AH37 AB43 AE43 AI43:AJ43 Q118 T118 X118:Y118 N122:P122 Q124:V124 AA126:AB126" type="whole">
      <formula1>0</formula1>
      <formula2>9</formula2>
    </dataValidation>
    <dataValidation allowBlank="true" error="W tym polu można wpisać tylko liczbę całkowitą - równą lub większą od 0" errorTitle="Błąd!" operator="greaterThanOrEqual" showDropDown="false" showErrorMessage="true" showInputMessage="true" sqref="AI10:AJ10 AI29:AJ29 W86:X86" type="whole">
      <formula1>0</formula1>
      <formula2>0</formula2>
    </dataValidation>
    <dataValidation allowBlank="true" error="W tym polu można wpisać tylko pojedynczą cyfrę - w zakresie od 0 do 3" errorTitle="Błąd!" operator="between" showDropDown="false" showErrorMessage="true" showInputMessage="true" sqref="AA15 AA31 M37 Y37 AA43 P118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AD15 AD31 P37 AB37 AD43 S118 Z126" type="whole">
      <formula1>0</formula1>
      <formula2>1</formula2>
    </dataValidation>
    <dataValidation allowBlank="true" error="W tym polu można wpisać tylko znak &quot;X&quot;" errorTitle="Błąd!" operator="between" showDropDown="true" showErrorMessage="true" showInputMessage="true" sqref="N41 AF46 AJ51 AD53 AG53 H71 J71 R71 T71 AB71 AD71 AF84 AI84 AG95 AJ95 AA97 AD97 AG105 AJ105 AG108 AJ108 AG111 AJ111 U128 X128 AF130 AI130" type="list">
      <formula1>"x,X"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rowBreaks count="1" manualBreakCount="1">
    <brk id="81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38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2" min="1" style="550" width="2"/>
    <col collapsed="false" customWidth="true" hidden="false" outlineLevel="0" max="18" min="3" style="550" width="2.99"/>
    <col collapsed="false" customWidth="true" hidden="false" outlineLevel="0" max="19" min="19" style="550" width="2"/>
    <col collapsed="false" customWidth="true" hidden="false" outlineLevel="0" max="20" min="20" style="550" width="2.99"/>
    <col collapsed="false" customWidth="true" hidden="false" outlineLevel="0" max="21" min="21" style="550" width="4.71"/>
    <col collapsed="false" customWidth="true" hidden="false" outlineLevel="0" max="32" min="22" style="550" width="3.42"/>
    <col collapsed="false" customWidth="true" hidden="false" outlineLevel="0" max="33" min="33" style="550" width="4.57"/>
    <col collapsed="false" customWidth="true" hidden="false" outlineLevel="0" max="34" min="34" style="550" width="2.14"/>
    <col collapsed="false" customWidth="true" hidden="false" outlineLevel="0" max="35" min="35" style="550" width="8.71"/>
    <col collapsed="false" customWidth="true" hidden="false" outlineLevel="0" max="1025" min="36" style="550" width="9.14"/>
  </cols>
  <sheetData>
    <row r="1" customFormat="false" ht="12.75" hidden="false" customHeight="true" outlineLevel="0" collapsed="false">
      <c r="A1" s="741"/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2"/>
      <c r="AA1" s="832"/>
      <c r="AB1" s="832"/>
      <c r="AC1" s="832"/>
      <c r="AD1" s="832"/>
      <c r="AE1" s="832"/>
      <c r="AF1" s="832"/>
      <c r="AG1" s="832"/>
      <c r="AH1" s="833"/>
    </row>
    <row r="2" customFormat="false" ht="15.75" hidden="false" customHeight="true" outlineLevel="0" collapsed="false">
      <c r="A2" s="834"/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5"/>
      <c r="Z2" s="835"/>
      <c r="AA2" s="835"/>
      <c r="AB2" s="835"/>
      <c r="AC2" s="407" t="s">
        <v>2</v>
      </c>
      <c r="AD2" s="407"/>
      <c r="AE2" s="407"/>
      <c r="AF2" s="407"/>
      <c r="AG2" s="407"/>
      <c r="AH2" s="836"/>
    </row>
    <row r="3" customFormat="false" ht="6.75" hidden="false" customHeight="true" outlineLevel="0" collapsed="false">
      <c r="A3" s="837"/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837"/>
      <c r="U3" s="837"/>
      <c r="V3" s="837"/>
      <c r="W3" s="837"/>
      <c r="X3" s="837"/>
      <c r="Y3" s="837"/>
      <c r="Z3" s="837"/>
      <c r="AA3" s="837"/>
      <c r="AB3" s="837"/>
      <c r="AC3" s="837"/>
      <c r="AD3" s="837"/>
      <c r="AE3" s="837"/>
      <c r="AF3" s="837"/>
      <c r="AG3" s="837"/>
      <c r="AH3" s="837"/>
    </row>
    <row r="4" customFormat="false" ht="31.5" hidden="false" customHeight="true" outlineLevel="0" collapsed="false">
      <c r="A4" s="838" t="s">
        <v>732</v>
      </c>
      <c r="B4" s="838"/>
      <c r="C4" s="838"/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8"/>
      <c r="AA4" s="838"/>
      <c r="AB4" s="838"/>
      <c r="AC4" s="838"/>
      <c r="AD4" s="838"/>
      <c r="AE4" s="838"/>
      <c r="AF4" s="838"/>
      <c r="AG4" s="838"/>
      <c r="AH4" s="838"/>
    </row>
    <row r="5" customFormat="false" ht="6.75" hidden="false" customHeight="true" outlineLevel="0" collapsed="false">
      <c r="A5" s="839"/>
      <c r="B5" s="839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39"/>
      <c r="AA5" s="839"/>
      <c r="AB5" s="839"/>
      <c r="AC5" s="839"/>
      <c r="AD5" s="839"/>
      <c r="AE5" s="839"/>
      <c r="AF5" s="839"/>
      <c r="AG5" s="839"/>
      <c r="AH5" s="839"/>
    </row>
    <row r="6" customFormat="false" ht="12.75" hidden="false" customHeight="false" outlineLevel="0" collapsed="false">
      <c r="A6" s="840"/>
      <c r="B6" s="841"/>
      <c r="C6" s="841"/>
      <c r="D6" s="841"/>
      <c r="E6" s="841"/>
      <c r="F6" s="841"/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707"/>
      <c r="R6" s="707"/>
      <c r="S6" s="707"/>
      <c r="T6" s="707"/>
      <c r="U6" s="707"/>
      <c r="V6" s="707"/>
      <c r="W6" s="707"/>
      <c r="X6" s="707"/>
      <c r="Y6" s="707"/>
      <c r="Z6" s="707"/>
      <c r="AA6" s="707"/>
      <c r="AB6" s="707"/>
      <c r="AC6" s="707"/>
      <c r="AD6" s="842"/>
      <c r="AE6" s="842"/>
      <c r="AF6" s="842"/>
      <c r="AG6" s="842"/>
      <c r="AH6" s="843"/>
    </row>
    <row r="7" customFormat="false" ht="12.75" hidden="false" customHeight="false" outlineLevel="0" collapsed="false">
      <c r="A7" s="840"/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707"/>
      <c r="R7" s="707"/>
      <c r="S7" s="707"/>
      <c r="T7" s="707"/>
      <c r="U7" s="707"/>
      <c r="V7" s="707"/>
      <c r="W7" s="707"/>
      <c r="X7" s="707"/>
      <c r="Y7" s="707"/>
      <c r="Z7" s="707"/>
      <c r="AA7" s="707"/>
      <c r="AB7" s="707"/>
      <c r="AC7" s="707"/>
      <c r="AD7" s="842"/>
      <c r="AE7" s="842"/>
      <c r="AF7" s="842"/>
      <c r="AG7" s="842"/>
      <c r="AH7" s="843"/>
    </row>
    <row r="8" customFormat="false" ht="12.75" hidden="false" customHeight="false" outlineLevel="0" collapsed="false">
      <c r="A8" s="840"/>
      <c r="B8" s="841"/>
      <c r="C8" s="841"/>
      <c r="D8" s="841"/>
      <c r="E8" s="841"/>
      <c r="F8" s="841"/>
      <c r="G8" s="841"/>
      <c r="H8" s="841"/>
      <c r="I8" s="841"/>
      <c r="J8" s="841"/>
      <c r="K8" s="841"/>
      <c r="L8" s="841"/>
      <c r="M8" s="841"/>
      <c r="N8" s="841"/>
      <c r="O8" s="841"/>
      <c r="P8" s="841"/>
      <c r="Q8" s="707"/>
      <c r="R8" s="707"/>
      <c r="S8" s="707"/>
      <c r="T8" s="707"/>
      <c r="U8" s="707"/>
      <c r="V8" s="707"/>
      <c r="W8" s="707"/>
      <c r="X8" s="707"/>
      <c r="Y8" s="707"/>
      <c r="Z8" s="707"/>
      <c r="AA8" s="707"/>
      <c r="AB8" s="707"/>
      <c r="AC8" s="707"/>
      <c r="AD8" s="842"/>
      <c r="AE8" s="842"/>
      <c r="AF8" s="842"/>
      <c r="AG8" s="842"/>
      <c r="AH8" s="843"/>
    </row>
    <row r="9" customFormat="false" ht="15" hidden="false" customHeight="true" outlineLevel="0" collapsed="false">
      <c r="A9" s="840"/>
      <c r="B9" s="841"/>
      <c r="C9" s="841"/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707"/>
      <c r="R9" s="707"/>
      <c r="S9" s="707"/>
      <c r="T9" s="707"/>
      <c r="U9" s="707"/>
      <c r="V9" s="707"/>
      <c r="W9" s="707"/>
      <c r="X9" s="473"/>
      <c r="Y9" s="473"/>
      <c r="Z9" s="844"/>
      <c r="AA9" s="844"/>
      <c r="AB9" s="844"/>
      <c r="AC9" s="568"/>
      <c r="AD9" s="568"/>
      <c r="AE9" s="568"/>
      <c r="AF9" s="568"/>
      <c r="AG9" s="568"/>
      <c r="AH9" s="845"/>
    </row>
    <row r="10" customFormat="false" ht="12.75" hidden="false" customHeight="false" outlineLevel="0" collapsed="false">
      <c r="A10" s="840"/>
      <c r="B10" s="841"/>
      <c r="C10" s="841"/>
      <c r="D10" s="841"/>
      <c r="E10" s="841"/>
      <c r="F10" s="841"/>
      <c r="G10" s="841"/>
      <c r="H10" s="841"/>
      <c r="I10" s="841"/>
      <c r="J10" s="841"/>
      <c r="K10" s="841"/>
      <c r="L10" s="841"/>
      <c r="M10" s="841"/>
      <c r="N10" s="841"/>
      <c r="O10" s="841"/>
      <c r="P10" s="841"/>
      <c r="Q10" s="707"/>
      <c r="R10" s="707"/>
      <c r="S10" s="707"/>
      <c r="T10" s="707"/>
      <c r="U10" s="707"/>
      <c r="V10" s="707"/>
      <c r="W10" s="707"/>
      <c r="X10" s="473"/>
      <c r="Y10" s="473"/>
      <c r="Z10" s="844"/>
      <c r="AA10" s="844"/>
      <c r="AB10" s="844"/>
      <c r="AC10" s="844"/>
      <c r="AD10" s="846"/>
      <c r="AE10" s="846"/>
      <c r="AF10" s="846"/>
      <c r="AG10" s="846"/>
      <c r="AH10" s="845"/>
    </row>
    <row r="11" customFormat="false" ht="12.75" hidden="false" customHeight="false" outlineLevel="0" collapsed="false">
      <c r="A11" s="840"/>
      <c r="B11" s="847"/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707"/>
      <c r="AD11" s="846"/>
      <c r="AE11" s="846"/>
      <c r="AF11" s="846"/>
      <c r="AG11" s="846"/>
      <c r="AH11" s="843"/>
    </row>
    <row r="12" customFormat="false" ht="60" hidden="false" customHeight="true" outlineLevel="0" collapsed="false">
      <c r="A12" s="840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542"/>
      <c r="P12" s="542"/>
      <c r="Q12" s="542"/>
      <c r="R12" s="542"/>
      <c r="S12" s="542"/>
      <c r="T12" s="542"/>
      <c r="U12" s="542"/>
      <c r="V12" s="542"/>
      <c r="W12" s="542"/>
      <c r="X12" s="542"/>
      <c r="Y12" s="542"/>
      <c r="Z12" s="542"/>
      <c r="AA12" s="542"/>
      <c r="AB12" s="542"/>
      <c r="AC12" s="542"/>
      <c r="AD12" s="542"/>
      <c r="AE12" s="542"/>
      <c r="AF12" s="542"/>
      <c r="AG12" s="542"/>
      <c r="AH12" s="843"/>
    </row>
    <row r="13" customFormat="false" ht="12.75" hidden="false" customHeight="false" outlineLevel="0" collapsed="false">
      <c r="A13" s="840"/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843"/>
    </row>
    <row r="14" customFormat="false" ht="12.75" hidden="false" customHeight="true" outlineLevel="0" collapsed="false">
      <c r="A14" s="840"/>
      <c r="B14" s="848" t="s">
        <v>733</v>
      </c>
      <c r="C14" s="848"/>
      <c r="D14" s="848"/>
      <c r="E14" s="848"/>
      <c r="F14" s="848"/>
      <c r="G14" s="848"/>
      <c r="H14" s="848"/>
      <c r="I14" s="848"/>
      <c r="J14" s="848"/>
      <c r="K14" s="848"/>
      <c r="L14" s="848"/>
      <c r="M14" s="848"/>
      <c r="N14" s="848"/>
      <c r="O14" s="848"/>
      <c r="P14" s="848"/>
      <c r="Q14" s="848"/>
      <c r="R14" s="848"/>
      <c r="S14" s="848"/>
      <c r="T14" s="848"/>
      <c r="U14" s="848"/>
      <c r="V14" s="848"/>
      <c r="W14" s="848"/>
      <c r="X14" s="848"/>
      <c r="Y14" s="848"/>
      <c r="Z14" s="848"/>
      <c r="AA14" s="848"/>
      <c r="AB14" s="848"/>
      <c r="AC14" s="848"/>
      <c r="AD14" s="848"/>
      <c r="AE14" s="848"/>
      <c r="AF14" s="848"/>
      <c r="AG14" s="848"/>
      <c r="AH14" s="843"/>
    </row>
    <row r="15" customFormat="false" ht="12.75" hidden="false" customHeight="false" outlineLevel="0" collapsed="false">
      <c r="A15" s="840"/>
      <c r="B15" s="848"/>
      <c r="C15" s="848"/>
      <c r="D15" s="848"/>
      <c r="E15" s="848"/>
      <c r="F15" s="848"/>
      <c r="G15" s="848"/>
      <c r="H15" s="848"/>
      <c r="I15" s="848"/>
      <c r="J15" s="848"/>
      <c r="K15" s="848"/>
      <c r="L15" s="848"/>
      <c r="M15" s="848"/>
      <c r="N15" s="848"/>
      <c r="O15" s="848"/>
      <c r="P15" s="848"/>
      <c r="Q15" s="848"/>
      <c r="R15" s="848"/>
      <c r="S15" s="848"/>
      <c r="T15" s="848"/>
      <c r="U15" s="848"/>
      <c r="V15" s="848"/>
      <c r="W15" s="848"/>
      <c r="X15" s="848"/>
      <c r="Y15" s="848"/>
      <c r="Z15" s="848"/>
      <c r="AA15" s="848"/>
      <c r="AB15" s="848"/>
      <c r="AC15" s="848"/>
      <c r="AD15" s="848"/>
      <c r="AE15" s="848"/>
      <c r="AF15" s="848"/>
      <c r="AG15" s="848"/>
      <c r="AH15" s="843"/>
    </row>
    <row r="16" customFormat="false" ht="12.75" hidden="false" customHeight="false" outlineLevel="0" collapsed="false">
      <c r="A16" s="840"/>
      <c r="B16" s="707"/>
      <c r="C16" s="707"/>
      <c r="D16" s="849"/>
      <c r="E16" s="849"/>
      <c r="F16" s="849"/>
      <c r="G16" s="849"/>
      <c r="H16" s="849"/>
      <c r="I16" s="849"/>
      <c r="J16" s="849"/>
      <c r="K16" s="849"/>
      <c r="L16" s="849"/>
      <c r="M16" s="849"/>
      <c r="N16" s="849"/>
      <c r="O16" s="835"/>
      <c r="P16" s="835"/>
      <c r="Q16" s="835"/>
      <c r="R16" s="835"/>
      <c r="S16" s="835"/>
      <c r="T16" s="835"/>
      <c r="U16" s="707"/>
      <c r="V16" s="707"/>
      <c r="W16" s="707"/>
      <c r="X16" s="707"/>
      <c r="Y16" s="835"/>
      <c r="Z16" s="835"/>
      <c r="AA16" s="835"/>
      <c r="AB16" s="835"/>
      <c r="AC16" s="835"/>
      <c r="AD16" s="835"/>
      <c r="AE16" s="835"/>
      <c r="AF16" s="835"/>
      <c r="AG16" s="835"/>
      <c r="AH16" s="843"/>
    </row>
    <row r="17" customFormat="false" ht="12.75" hidden="false" customHeight="false" outlineLevel="0" collapsed="false">
      <c r="A17" s="840"/>
      <c r="B17" s="707"/>
      <c r="C17" s="707"/>
      <c r="D17" s="707"/>
      <c r="E17" s="707"/>
      <c r="F17" s="707"/>
      <c r="G17" s="707"/>
      <c r="H17" s="707"/>
      <c r="I17" s="707"/>
      <c r="J17" s="707"/>
      <c r="K17" s="707"/>
      <c r="L17" s="707"/>
      <c r="M17" s="850"/>
      <c r="N17" s="850"/>
      <c r="O17" s="850"/>
      <c r="P17" s="850"/>
      <c r="Q17" s="850"/>
      <c r="R17" s="850"/>
      <c r="S17" s="850"/>
      <c r="T17" s="850"/>
      <c r="U17" s="850"/>
      <c r="V17" s="850"/>
      <c r="W17" s="850"/>
      <c r="X17" s="850"/>
      <c r="Y17" s="835"/>
      <c r="Z17" s="835"/>
      <c r="AA17" s="835"/>
      <c r="AB17" s="835"/>
      <c r="AC17" s="835"/>
      <c r="AD17" s="835"/>
      <c r="AE17" s="835"/>
      <c r="AF17" s="835"/>
      <c r="AG17" s="835"/>
      <c r="AH17" s="843"/>
    </row>
    <row r="18" customFormat="false" ht="12.75" hidden="false" customHeight="false" outlineLevel="0" collapsed="false">
      <c r="A18" s="840"/>
      <c r="B18" s="707"/>
      <c r="C18" s="707"/>
      <c r="D18" s="707"/>
      <c r="E18" s="707"/>
      <c r="F18" s="707"/>
      <c r="G18" s="707"/>
      <c r="H18" s="707"/>
      <c r="I18" s="707"/>
      <c r="J18" s="707"/>
      <c r="K18" s="707"/>
      <c r="L18" s="707"/>
      <c r="M18" s="850"/>
      <c r="N18" s="850"/>
      <c r="O18" s="850"/>
      <c r="P18" s="850"/>
      <c r="Q18" s="850"/>
      <c r="R18" s="850"/>
      <c r="S18" s="850"/>
      <c r="T18" s="850"/>
      <c r="U18" s="850"/>
      <c r="V18" s="850"/>
      <c r="W18" s="850"/>
      <c r="X18" s="850"/>
      <c r="Y18" s="707"/>
      <c r="Z18" s="707"/>
      <c r="AA18" s="707"/>
      <c r="AB18" s="707"/>
      <c r="AC18" s="707"/>
      <c r="AD18" s="707"/>
      <c r="AE18" s="707"/>
      <c r="AF18" s="707"/>
      <c r="AG18" s="707"/>
      <c r="AH18" s="843"/>
    </row>
    <row r="19" customFormat="false" ht="12.75" hidden="false" customHeight="false" outlineLevel="0" collapsed="false">
      <c r="A19" s="840"/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850"/>
      <c r="N19" s="850"/>
      <c r="O19" s="850"/>
      <c r="P19" s="850"/>
      <c r="Q19" s="850"/>
      <c r="R19" s="850"/>
      <c r="S19" s="850"/>
      <c r="T19" s="850"/>
      <c r="U19" s="850"/>
      <c r="V19" s="850"/>
      <c r="W19" s="850"/>
      <c r="X19" s="850"/>
      <c r="Y19" s="707"/>
      <c r="Z19" s="707"/>
      <c r="AA19" s="707"/>
      <c r="AB19" s="707"/>
      <c r="AC19" s="707"/>
      <c r="AD19" s="707"/>
      <c r="AE19" s="707"/>
      <c r="AF19" s="707"/>
      <c r="AG19" s="707"/>
      <c r="AH19" s="843"/>
    </row>
    <row r="20" customFormat="false" ht="12.75" hidden="false" customHeight="false" outlineLevel="0" collapsed="false">
      <c r="A20" s="840"/>
      <c r="B20" s="819"/>
      <c r="C20" s="819"/>
      <c r="D20" s="819"/>
      <c r="E20" s="819"/>
      <c r="F20" s="819"/>
      <c r="G20" s="819"/>
      <c r="H20" s="819"/>
      <c r="I20" s="819"/>
      <c r="J20" s="819"/>
      <c r="K20" s="819"/>
      <c r="L20" s="819"/>
      <c r="M20" s="819"/>
      <c r="N20" s="851"/>
      <c r="O20" s="851"/>
      <c r="P20" s="851"/>
      <c r="Q20" s="851"/>
      <c r="R20" s="851"/>
      <c r="S20" s="851"/>
      <c r="T20" s="851"/>
      <c r="U20" s="851"/>
      <c r="V20" s="851"/>
      <c r="W20" s="851"/>
      <c r="X20" s="851"/>
      <c r="Y20" s="852"/>
      <c r="Z20" s="852"/>
      <c r="AA20" s="852"/>
      <c r="AB20" s="852"/>
      <c r="AC20" s="852"/>
      <c r="AD20" s="852"/>
      <c r="AE20" s="852"/>
      <c r="AF20" s="852"/>
      <c r="AG20" s="852"/>
      <c r="AH20" s="843"/>
    </row>
    <row r="21" customFormat="false" ht="13.5" hidden="false" customHeight="true" outlineLevel="0" collapsed="false">
      <c r="A21" s="840"/>
      <c r="B21" s="851" t="s">
        <v>734</v>
      </c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  <c r="AF21" s="851"/>
      <c r="AG21" s="851"/>
      <c r="AH21" s="843"/>
    </row>
    <row r="22" customFormat="false" ht="15.75" hidden="false" customHeight="true" outlineLevel="0" collapsed="false">
      <c r="A22" s="160"/>
      <c r="B22" s="462" t="s">
        <v>735</v>
      </c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462"/>
      <c r="AG22" s="462"/>
      <c r="AH22" s="843"/>
    </row>
    <row r="23" customFormat="false" ht="20.1" hidden="false" customHeight="true" outlineLevel="0" collapsed="false">
      <c r="A23" s="160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843"/>
    </row>
    <row r="24" customFormat="false" ht="33" hidden="false" customHeight="true" outlineLevel="0" collapsed="false">
      <c r="A24" s="853" t="s">
        <v>736</v>
      </c>
      <c r="B24" s="135" t="s">
        <v>737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843"/>
    </row>
    <row r="25" customFormat="false" ht="30.75" hidden="false" customHeight="true" outlineLevel="0" collapsed="false">
      <c r="A25" s="853" t="s">
        <v>738</v>
      </c>
      <c r="B25" s="135" t="s">
        <v>739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843"/>
    </row>
    <row r="26" customFormat="false" ht="28.5" hidden="false" customHeight="true" outlineLevel="0" collapsed="false">
      <c r="A26" s="853" t="s">
        <v>740</v>
      </c>
      <c r="B26" s="135" t="s">
        <v>741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843"/>
    </row>
    <row r="27" customFormat="false" ht="28.5" hidden="false" customHeight="true" outlineLevel="0" collapsed="false">
      <c r="A27" s="853" t="s">
        <v>742</v>
      </c>
      <c r="B27" s="135" t="s">
        <v>743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843"/>
    </row>
    <row r="28" customFormat="false" ht="41.25" hidden="false" customHeight="true" outlineLevel="0" collapsed="false">
      <c r="A28" s="853" t="s">
        <v>744</v>
      </c>
      <c r="B28" s="135" t="s">
        <v>745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843"/>
    </row>
    <row r="29" customFormat="false" ht="12.75" hidden="false" customHeight="false" outlineLevel="0" collapsed="false">
      <c r="A29" s="840"/>
      <c r="B29" s="819"/>
      <c r="C29" s="819"/>
      <c r="D29" s="819"/>
      <c r="E29" s="819"/>
      <c r="F29" s="819"/>
      <c r="G29" s="819"/>
      <c r="H29" s="819"/>
      <c r="I29" s="819"/>
      <c r="J29" s="819"/>
      <c r="K29" s="819"/>
      <c r="L29" s="819"/>
      <c r="M29" s="819"/>
      <c r="N29" s="819"/>
      <c r="O29" s="819"/>
      <c r="P29" s="819"/>
      <c r="Q29" s="819"/>
      <c r="R29" s="819"/>
      <c r="S29" s="819"/>
      <c r="T29" s="819"/>
      <c r="U29" s="819"/>
      <c r="V29" s="819"/>
      <c r="W29" s="819"/>
      <c r="X29" s="819"/>
      <c r="Y29" s="819"/>
      <c r="Z29" s="819"/>
      <c r="AA29" s="819"/>
      <c r="AB29" s="819"/>
      <c r="AC29" s="819"/>
      <c r="AD29" s="819"/>
      <c r="AE29" s="819"/>
      <c r="AF29" s="819"/>
      <c r="AG29" s="819"/>
      <c r="AH29" s="843"/>
    </row>
    <row r="30" customFormat="false" ht="22.5" hidden="false" customHeight="true" outlineLevel="0" collapsed="false">
      <c r="A30" s="840"/>
      <c r="B30" s="812"/>
      <c r="C30" s="813"/>
      <c r="D30" s="813"/>
      <c r="E30" s="813"/>
      <c r="F30" s="813"/>
      <c r="G30" s="813"/>
      <c r="H30" s="813"/>
      <c r="I30" s="813"/>
      <c r="J30" s="813"/>
      <c r="K30" s="813"/>
      <c r="L30" s="813"/>
      <c r="M30" s="814"/>
      <c r="N30" s="814"/>
      <c r="O30" s="814"/>
      <c r="P30" s="814"/>
      <c r="Q30" s="814"/>
      <c r="R30" s="814"/>
      <c r="S30" s="815"/>
      <c r="T30" s="819"/>
      <c r="U30" s="854"/>
      <c r="V30" s="854"/>
      <c r="W30" s="854"/>
      <c r="X30" s="854"/>
      <c r="Y30" s="854"/>
      <c r="Z30" s="854"/>
      <c r="AA30" s="854"/>
      <c r="AB30" s="854"/>
      <c r="AC30" s="854"/>
      <c r="AD30" s="854"/>
      <c r="AE30" s="854"/>
      <c r="AF30" s="854"/>
      <c r="AG30" s="854"/>
      <c r="AH30" s="843"/>
    </row>
    <row r="31" customFormat="false" ht="22.5" hidden="false" customHeight="true" outlineLevel="0" collapsed="false">
      <c r="A31" s="840"/>
      <c r="B31" s="817"/>
      <c r="C31" s="811"/>
      <c r="D31" s="811"/>
      <c r="E31" s="811"/>
      <c r="F31" s="811"/>
      <c r="G31" s="811"/>
      <c r="H31" s="811"/>
      <c r="I31" s="811"/>
      <c r="J31" s="811"/>
      <c r="K31" s="811"/>
      <c r="L31" s="811"/>
      <c r="M31" s="780"/>
      <c r="N31" s="780"/>
      <c r="O31" s="780"/>
      <c r="P31" s="780"/>
      <c r="Q31" s="780"/>
      <c r="R31" s="780"/>
      <c r="S31" s="286"/>
      <c r="T31" s="819"/>
      <c r="U31" s="854"/>
      <c r="V31" s="854"/>
      <c r="W31" s="854"/>
      <c r="X31" s="854"/>
      <c r="Y31" s="854"/>
      <c r="Z31" s="854"/>
      <c r="AA31" s="854"/>
      <c r="AB31" s="854"/>
      <c r="AC31" s="854"/>
      <c r="AD31" s="854"/>
      <c r="AE31" s="854"/>
      <c r="AF31" s="854"/>
      <c r="AG31" s="854"/>
      <c r="AH31" s="843"/>
    </row>
    <row r="32" customFormat="false" ht="15.95" hidden="false" customHeight="true" outlineLevel="0" collapsed="false">
      <c r="A32" s="840"/>
      <c r="B32" s="817"/>
      <c r="C32" s="818"/>
      <c r="D32" s="818"/>
      <c r="E32" s="818"/>
      <c r="F32" s="818"/>
      <c r="G32" s="818"/>
      <c r="H32" s="819"/>
      <c r="I32" s="292"/>
      <c r="J32" s="292"/>
      <c r="K32" s="684" t="s">
        <v>290</v>
      </c>
      <c r="L32" s="292"/>
      <c r="M32" s="292"/>
      <c r="N32" s="684" t="s">
        <v>290</v>
      </c>
      <c r="O32" s="292"/>
      <c r="P32" s="292"/>
      <c r="Q32" s="820"/>
      <c r="R32" s="820"/>
      <c r="S32" s="286"/>
      <c r="T32" s="819"/>
      <c r="U32" s="854"/>
      <c r="V32" s="854"/>
      <c r="W32" s="854"/>
      <c r="X32" s="854"/>
      <c r="Y32" s="854"/>
      <c r="Z32" s="854"/>
      <c r="AA32" s="854"/>
      <c r="AB32" s="854"/>
      <c r="AC32" s="854"/>
      <c r="AD32" s="854"/>
      <c r="AE32" s="854"/>
      <c r="AF32" s="854"/>
      <c r="AG32" s="854"/>
      <c r="AH32" s="843"/>
    </row>
    <row r="33" customFormat="false" ht="12.75" hidden="false" customHeight="false" outlineLevel="0" collapsed="false">
      <c r="A33" s="840"/>
      <c r="B33" s="821"/>
      <c r="C33" s="822"/>
      <c r="D33" s="822"/>
      <c r="E33" s="822"/>
      <c r="F33" s="822"/>
      <c r="G33" s="822"/>
      <c r="H33" s="822"/>
      <c r="I33" s="822"/>
      <c r="J33" s="822"/>
      <c r="K33" s="822"/>
      <c r="L33" s="822"/>
      <c r="M33" s="823"/>
      <c r="N33" s="823"/>
      <c r="O33" s="823"/>
      <c r="P33" s="823"/>
      <c r="Q33" s="823"/>
      <c r="R33" s="823"/>
      <c r="S33" s="824"/>
      <c r="T33" s="819"/>
      <c r="U33" s="854"/>
      <c r="V33" s="854"/>
      <c r="W33" s="854"/>
      <c r="X33" s="854"/>
      <c r="Y33" s="854"/>
      <c r="Z33" s="854"/>
      <c r="AA33" s="854"/>
      <c r="AB33" s="854"/>
      <c r="AC33" s="854"/>
      <c r="AD33" s="854"/>
      <c r="AE33" s="854"/>
      <c r="AF33" s="854"/>
      <c r="AG33" s="854"/>
      <c r="AH33" s="843"/>
    </row>
    <row r="34" customFormat="false" ht="40.5" hidden="false" customHeight="true" outlineLevel="0" collapsed="false">
      <c r="A34" s="840"/>
      <c r="B34" s="825" t="s">
        <v>715</v>
      </c>
      <c r="C34" s="825"/>
      <c r="D34" s="825"/>
      <c r="E34" s="825"/>
      <c r="F34" s="825"/>
      <c r="G34" s="825"/>
      <c r="H34" s="825"/>
      <c r="I34" s="825"/>
      <c r="J34" s="825"/>
      <c r="K34" s="825"/>
      <c r="L34" s="825"/>
      <c r="M34" s="825"/>
      <c r="N34" s="825"/>
      <c r="O34" s="825"/>
      <c r="P34" s="825"/>
      <c r="Q34" s="825"/>
      <c r="R34" s="825"/>
      <c r="S34" s="825"/>
      <c r="T34" s="855"/>
      <c r="U34" s="856" t="s">
        <v>746</v>
      </c>
      <c r="V34" s="856"/>
      <c r="W34" s="856"/>
      <c r="X34" s="856"/>
      <c r="Y34" s="856"/>
      <c r="Z34" s="856"/>
      <c r="AA34" s="856"/>
      <c r="AB34" s="856"/>
      <c r="AC34" s="856"/>
      <c r="AD34" s="856"/>
      <c r="AE34" s="856"/>
      <c r="AF34" s="856"/>
      <c r="AG34" s="856"/>
      <c r="AH34" s="843"/>
    </row>
    <row r="35" customFormat="false" ht="14.25" hidden="false" customHeight="true" outlineLevel="0" collapsed="false">
      <c r="A35" s="840"/>
      <c r="B35" s="707"/>
      <c r="C35" s="707"/>
      <c r="D35" s="707"/>
      <c r="E35" s="707"/>
      <c r="F35" s="707"/>
      <c r="G35" s="707"/>
      <c r="H35" s="707"/>
      <c r="I35" s="707"/>
      <c r="J35" s="707"/>
      <c r="K35" s="707"/>
      <c r="L35" s="707"/>
      <c r="M35" s="707"/>
      <c r="N35" s="707"/>
      <c r="O35" s="707"/>
      <c r="P35" s="707"/>
      <c r="Q35" s="707"/>
      <c r="R35" s="707"/>
      <c r="S35" s="707"/>
      <c r="T35" s="707"/>
      <c r="U35" s="707"/>
      <c r="V35" s="707"/>
      <c r="W35" s="707"/>
      <c r="X35" s="707"/>
      <c r="Y35" s="707"/>
      <c r="Z35" s="707"/>
      <c r="AA35" s="707"/>
      <c r="AB35" s="707"/>
      <c r="AC35" s="707"/>
      <c r="AD35" s="707"/>
      <c r="AE35" s="707"/>
      <c r="AF35" s="857"/>
      <c r="AG35" s="707"/>
      <c r="AH35" s="843"/>
    </row>
    <row r="36" customFormat="false" ht="15" hidden="false" customHeight="true" outlineLevel="0" collapsed="false">
      <c r="A36" s="858" t="s">
        <v>747</v>
      </c>
      <c r="B36" s="858"/>
      <c r="C36" s="858"/>
      <c r="D36" s="858"/>
      <c r="E36" s="858"/>
      <c r="F36" s="858"/>
      <c r="G36" s="858"/>
      <c r="H36" s="858"/>
      <c r="I36" s="858"/>
      <c r="J36" s="858"/>
      <c r="K36" s="858"/>
      <c r="L36" s="858"/>
      <c r="M36" s="858"/>
      <c r="N36" s="858"/>
      <c r="O36" s="858"/>
      <c r="P36" s="858"/>
      <c r="Q36" s="858"/>
      <c r="R36" s="858"/>
      <c r="S36" s="858"/>
      <c r="T36" s="858"/>
      <c r="U36" s="858"/>
      <c r="V36" s="858"/>
      <c r="W36" s="858"/>
      <c r="X36" s="858"/>
      <c r="Y36" s="858"/>
      <c r="Z36" s="858"/>
      <c r="AA36" s="858"/>
      <c r="AB36" s="858"/>
      <c r="AC36" s="858"/>
      <c r="AD36" s="858"/>
      <c r="AE36" s="858"/>
      <c r="AF36" s="858"/>
      <c r="AG36" s="858"/>
      <c r="AH36" s="859"/>
      <c r="AI36" s="711"/>
    </row>
    <row r="37" customFormat="false" ht="15" hidden="false" customHeight="true" outlineLevel="0" collapsed="false">
      <c r="A37" s="858" t="s">
        <v>748</v>
      </c>
      <c r="B37" s="858"/>
      <c r="C37" s="858"/>
      <c r="D37" s="858"/>
      <c r="E37" s="858"/>
      <c r="F37" s="858"/>
      <c r="G37" s="858"/>
      <c r="H37" s="858"/>
      <c r="I37" s="858"/>
      <c r="J37" s="858"/>
      <c r="K37" s="858"/>
      <c r="L37" s="858"/>
      <c r="M37" s="858"/>
      <c r="N37" s="858"/>
      <c r="O37" s="858"/>
      <c r="P37" s="858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60"/>
      <c r="AI37" s="711"/>
    </row>
    <row r="38" customFormat="false" ht="3" hidden="false" customHeight="true" outlineLevel="0" collapsed="false">
      <c r="A38" s="861"/>
      <c r="B38" s="861"/>
      <c r="C38" s="861"/>
      <c r="D38" s="861"/>
      <c r="E38" s="861"/>
      <c r="F38" s="861"/>
      <c r="G38" s="861"/>
      <c r="H38" s="861"/>
      <c r="I38" s="861"/>
      <c r="J38" s="861"/>
      <c r="K38" s="861"/>
      <c r="L38" s="861"/>
      <c r="M38" s="861"/>
      <c r="N38" s="861"/>
      <c r="O38" s="861"/>
      <c r="P38" s="861"/>
      <c r="Q38" s="861"/>
      <c r="R38" s="861"/>
      <c r="S38" s="861"/>
      <c r="T38" s="861"/>
      <c r="U38" s="861"/>
      <c r="V38" s="861"/>
      <c r="W38" s="861"/>
      <c r="X38" s="861"/>
      <c r="Y38" s="861"/>
      <c r="Z38" s="861"/>
      <c r="AA38" s="861"/>
      <c r="AB38" s="861"/>
      <c r="AC38" s="861"/>
      <c r="AD38" s="861"/>
      <c r="AE38" s="861"/>
      <c r="AF38" s="861"/>
      <c r="AG38" s="861"/>
      <c r="AH38" s="862"/>
      <c r="AI38" s="711"/>
    </row>
  </sheetData>
  <sheetProtection sheet="true" objects="true" scenarios="true" formatCells="false" formatRows="false" insertRows="false" deleteRows="false"/>
  <mergeCells count="26">
    <mergeCell ref="A2:X2"/>
    <mergeCell ref="AC2:AG2"/>
    <mergeCell ref="A3:AH3"/>
    <mergeCell ref="A4:AH4"/>
    <mergeCell ref="A5:AH5"/>
    <mergeCell ref="AD6:AG6"/>
    <mergeCell ref="AD10:AG11"/>
    <mergeCell ref="B11:P11"/>
    <mergeCell ref="B12:AG13"/>
    <mergeCell ref="B14:AG15"/>
    <mergeCell ref="N20:X20"/>
    <mergeCell ref="Y20:AG20"/>
    <mergeCell ref="B21:AG21"/>
    <mergeCell ref="B22:AG23"/>
    <mergeCell ref="B24:AG24"/>
    <mergeCell ref="B25:AG25"/>
    <mergeCell ref="B26:AG26"/>
    <mergeCell ref="B27:AG27"/>
    <mergeCell ref="B28:AG28"/>
    <mergeCell ref="U30:AG33"/>
    <mergeCell ref="C32:G32"/>
    <mergeCell ref="B34:S34"/>
    <mergeCell ref="U34:AG34"/>
    <mergeCell ref="A36:AG36"/>
    <mergeCell ref="A37:AG37"/>
    <mergeCell ref="A38:AG38"/>
  </mergeCells>
  <dataValidations count="3">
    <dataValidation allowBlank="true" error="W tym polu można wpisać tylko pojedynczą cyfrę - w zakresie od 0 do 3" errorTitle="Błąd!" operator="between" showDropDown="false" showErrorMessage="true" showInputMessage="true" sqref="I32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L32" type="whole">
      <formula1>0</formula1>
      <formula2>1</formula2>
    </dataValidation>
    <dataValidation allowBlank="true" error="W tym polu można wpisać tylko pojedynczą cyfrę - w zakresie od 0 do 9" errorTitle="Błąd!" operator="between" showDropDown="false" showErrorMessage="true" showInputMessage="true" sqref="J32 M32 O32:R32" type="whole">
      <formula1>0</formula1>
      <formula2>9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158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" min="1" style="287" width="6.71"/>
    <col collapsed="false" customWidth="true" hidden="false" outlineLevel="0" max="2" min="2" style="287" width="14.7"/>
    <col collapsed="false" customWidth="true" hidden="false" outlineLevel="0" max="8" min="3" style="287" width="2.99"/>
    <col collapsed="false" customWidth="true" hidden="false" outlineLevel="0" max="11" min="9" style="287" width="3.29"/>
    <col collapsed="false" customWidth="true" hidden="false" outlineLevel="0" max="12" min="12" style="287" width="2.85"/>
    <col collapsed="false" customWidth="true" hidden="false" outlineLevel="0" max="13" min="13" style="287" width="2.57"/>
    <col collapsed="false" customWidth="true" hidden="false" outlineLevel="0" max="14" min="14" style="287" width="3.14"/>
    <col collapsed="false" customWidth="true" hidden="false" outlineLevel="0" max="24" min="15" style="287" width="2.99"/>
    <col collapsed="false" customWidth="true" hidden="false" outlineLevel="0" max="25" min="25" style="287" width="5.7"/>
    <col collapsed="false" customWidth="true" hidden="false" outlineLevel="0" max="26" min="26" style="287" width="2.85"/>
    <col collapsed="false" customWidth="true" hidden="false" outlineLevel="0" max="27" min="27" style="287" width="8.57"/>
    <col collapsed="false" customWidth="true" hidden="false" outlineLevel="0" max="28" min="28" style="287" width="3.71"/>
    <col collapsed="false" customWidth="true" hidden="false" outlineLevel="0" max="29" min="29" style="287" width="6.28"/>
    <col collapsed="false" customWidth="true" hidden="false" outlineLevel="0" max="30" min="30" style="287" width="9.14"/>
    <col collapsed="false" customWidth="true" hidden="true" outlineLevel="0" max="42" min="31" style="287" width="9.14"/>
    <col collapsed="false" customWidth="true" hidden="true" outlineLevel="0" max="44" min="43" style="287" width="6.28"/>
    <col collapsed="false" customWidth="true" hidden="false" outlineLevel="0" max="1025" min="45" style="287" width="9.14"/>
  </cols>
  <sheetData>
    <row r="1" s="780" customFormat="true" ht="6.75" hidden="false" customHeight="true" outlineLevel="0" collapsed="false"/>
    <row r="2" customFormat="false" ht="12.75" hidden="false" customHeight="false" outlineLevel="0" collapsed="false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0"/>
      <c r="P2" s="780"/>
      <c r="Q2" s="780"/>
      <c r="R2" s="780"/>
      <c r="S2" s="780"/>
      <c r="T2" s="780"/>
      <c r="U2" s="780"/>
      <c r="V2" s="780"/>
      <c r="W2" s="780"/>
      <c r="X2" s="780"/>
      <c r="Y2" s="863" t="s">
        <v>2</v>
      </c>
      <c r="Z2" s="863"/>
      <c r="AA2" s="863"/>
      <c r="AB2" s="780"/>
    </row>
    <row r="3" customFormat="false" ht="21.75" hidden="false" customHeight="true" outlineLevel="0" collapsed="false">
      <c r="A3" s="864" t="s">
        <v>749</v>
      </c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4"/>
      <c r="P3" s="864"/>
      <c r="Q3" s="864"/>
      <c r="R3" s="864"/>
      <c r="S3" s="864"/>
      <c r="T3" s="864"/>
      <c r="U3" s="864"/>
      <c r="V3" s="864"/>
      <c r="W3" s="864"/>
      <c r="X3" s="864"/>
      <c r="Y3" s="864"/>
      <c r="Z3" s="864"/>
      <c r="AA3" s="864"/>
      <c r="AB3" s="864"/>
    </row>
    <row r="4" customFormat="false" ht="2.25" hidden="false" customHeight="true" outlineLevel="0" collapsed="false">
      <c r="A4" s="865"/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</row>
    <row r="5" customFormat="false" ht="2.25" hidden="false" customHeight="true" outlineLevel="0" collapsed="false">
      <c r="A5" s="866"/>
      <c r="B5" s="866"/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866"/>
    </row>
    <row r="6" customFormat="false" ht="12" hidden="false" customHeight="false" outlineLevel="0" collapsed="false">
      <c r="A6" s="867" t="s">
        <v>750</v>
      </c>
      <c r="B6" s="868"/>
      <c r="C6" s="868"/>
      <c r="D6" s="868"/>
      <c r="E6" s="868"/>
      <c r="F6" s="868"/>
      <c r="G6" s="869"/>
      <c r="H6" s="869"/>
      <c r="I6" s="869"/>
      <c r="J6" s="869"/>
      <c r="K6" s="869"/>
      <c r="L6" s="869"/>
      <c r="M6" s="869"/>
      <c r="N6" s="869"/>
      <c r="O6" s="869"/>
      <c r="P6" s="870"/>
      <c r="Q6" s="870"/>
      <c r="R6" s="869"/>
      <c r="S6" s="869"/>
      <c r="T6" s="869"/>
      <c r="U6" s="869"/>
      <c r="V6" s="869"/>
      <c r="W6" s="869"/>
      <c r="X6" s="869"/>
      <c r="Y6" s="869"/>
      <c r="Z6" s="869"/>
      <c r="AA6" s="869"/>
      <c r="AB6" s="869"/>
    </row>
    <row r="7" customFormat="false" ht="0.75" hidden="false" customHeight="true" outlineLevel="0" collapsed="false">
      <c r="A7" s="867"/>
      <c r="B7" s="868"/>
      <c r="C7" s="868"/>
      <c r="D7" s="868"/>
      <c r="E7" s="868"/>
      <c r="F7" s="868"/>
      <c r="G7" s="869"/>
      <c r="H7" s="869"/>
      <c r="I7" s="869"/>
      <c r="J7" s="869"/>
      <c r="K7" s="869"/>
      <c r="L7" s="869"/>
      <c r="M7" s="869"/>
      <c r="N7" s="869"/>
      <c r="O7" s="869"/>
      <c r="P7" s="870"/>
      <c r="Q7" s="870"/>
      <c r="R7" s="869"/>
      <c r="S7" s="869"/>
      <c r="T7" s="869"/>
      <c r="U7" s="869"/>
      <c r="V7" s="869"/>
      <c r="W7" s="869"/>
      <c r="X7" s="869"/>
      <c r="Y7" s="869"/>
      <c r="Z7" s="869"/>
      <c r="AA7" s="869"/>
      <c r="AB7" s="869"/>
    </row>
    <row r="8" customFormat="false" ht="15" hidden="false" customHeight="true" outlineLevel="0" collapsed="false">
      <c r="A8" s="669" t="s">
        <v>751</v>
      </c>
      <c r="B8" s="669"/>
      <c r="C8" s="669"/>
      <c r="D8" s="669"/>
      <c r="E8" s="669"/>
      <c r="F8" s="669"/>
      <c r="G8" s="669"/>
      <c r="H8" s="669"/>
      <c r="I8" s="669"/>
      <c r="J8" s="669"/>
      <c r="K8" s="669"/>
      <c r="L8" s="669"/>
      <c r="M8" s="669"/>
      <c r="N8" s="669"/>
      <c r="O8" s="669"/>
      <c r="P8" s="669"/>
      <c r="Q8" s="669"/>
      <c r="R8" s="669"/>
      <c r="S8" s="669"/>
      <c r="T8" s="669"/>
      <c r="U8" s="669"/>
      <c r="V8" s="669"/>
      <c r="W8" s="871" t="n">
        <v>500000</v>
      </c>
      <c r="X8" s="871"/>
      <c r="Y8" s="871"/>
      <c r="Z8" s="871"/>
      <c r="AA8" s="872" t="s">
        <v>24</v>
      </c>
      <c r="AB8" s="873" t="str">
        <f aca="false">IF(Z29=0,"","x")</f>
        <v/>
      </c>
    </row>
    <row r="9" customFormat="false" ht="3" hidden="false" customHeight="true" outlineLevel="0" collapsed="false">
      <c r="A9" s="669"/>
      <c r="B9" s="669"/>
      <c r="C9" s="669"/>
      <c r="D9" s="669"/>
      <c r="E9" s="669"/>
      <c r="F9" s="669"/>
      <c r="G9" s="669"/>
      <c r="H9" s="669"/>
      <c r="I9" s="669"/>
      <c r="J9" s="669"/>
      <c r="K9" s="669"/>
      <c r="L9" s="669"/>
      <c r="M9" s="669"/>
      <c r="N9" s="669"/>
      <c r="O9" s="669"/>
      <c r="P9" s="669"/>
      <c r="Q9" s="669"/>
      <c r="R9" s="669"/>
      <c r="S9" s="669"/>
      <c r="T9" s="669"/>
      <c r="U9" s="669"/>
      <c r="V9" s="669"/>
      <c r="W9" s="871"/>
      <c r="X9" s="871"/>
      <c r="Y9" s="871"/>
      <c r="Z9" s="871"/>
      <c r="AB9" s="873"/>
    </row>
    <row r="10" customFormat="false" ht="17.25" hidden="false" customHeight="true" outlineLevel="0" collapsed="false">
      <c r="A10" s="810" t="s">
        <v>752</v>
      </c>
      <c r="B10" s="810"/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0"/>
      <c r="O10" s="810"/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10"/>
    </row>
    <row r="11" customFormat="false" ht="3" hidden="false" customHeight="true" outlineLevel="0" collapsed="false">
      <c r="A11" s="284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874"/>
    </row>
    <row r="12" customFormat="false" ht="12" hidden="false" customHeight="true" outlineLevel="0" collapsed="false">
      <c r="A12" s="669" t="s">
        <v>753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W12" s="669"/>
      <c r="X12" s="669"/>
      <c r="Y12" s="669"/>
      <c r="Z12" s="669"/>
      <c r="AA12" s="669"/>
      <c r="AB12" s="669"/>
    </row>
    <row r="13" customFormat="false" ht="40.5" hidden="false" customHeight="true" outlineLevel="0" collapsed="false">
      <c r="A13" s="875" t="s">
        <v>754</v>
      </c>
      <c r="B13" s="875"/>
      <c r="C13" s="875" t="s">
        <v>755</v>
      </c>
      <c r="D13" s="875"/>
      <c r="E13" s="875"/>
      <c r="F13" s="875" t="s">
        <v>756</v>
      </c>
      <c r="G13" s="875"/>
      <c r="H13" s="875"/>
      <c r="I13" s="875"/>
      <c r="J13" s="875"/>
      <c r="K13" s="875" t="s">
        <v>757</v>
      </c>
      <c r="L13" s="875"/>
      <c r="M13" s="875"/>
      <c r="N13" s="875"/>
      <c r="O13" s="875"/>
      <c r="P13" s="875" t="s">
        <v>758</v>
      </c>
      <c r="Q13" s="875"/>
      <c r="R13" s="875"/>
      <c r="S13" s="875"/>
      <c r="T13" s="875"/>
      <c r="U13" s="875"/>
      <c r="V13" s="876" t="s">
        <v>759</v>
      </c>
      <c r="W13" s="876"/>
      <c r="X13" s="876"/>
      <c r="Y13" s="876"/>
      <c r="Z13" s="875" t="s">
        <v>760</v>
      </c>
      <c r="AA13" s="875"/>
      <c r="AB13" s="875"/>
    </row>
    <row r="14" customFormat="false" ht="18.75" hidden="false" customHeight="true" outlineLevel="0" collapsed="false">
      <c r="A14" s="877" t="s">
        <v>761</v>
      </c>
      <c r="B14" s="877"/>
      <c r="C14" s="877"/>
      <c r="D14" s="877"/>
      <c r="E14" s="877"/>
      <c r="F14" s="877"/>
      <c r="G14" s="877"/>
      <c r="H14" s="877"/>
      <c r="I14" s="877"/>
      <c r="J14" s="877"/>
      <c r="K14" s="877"/>
      <c r="L14" s="877"/>
      <c r="M14" s="877"/>
      <c r="N14" s="877"/>
      <c r="O14" s="877"/>
      <c r="P14" s="877"/>
      <c r="Q14" s="877"/>
      <c r="R14" s="877"/>
      <c r="S14" s="877"/>
      <c r="T14" s="877"/>
      <c r="U14" s="877"/>
      <c r="V14" s="877"/>
      <c r="W14" s="877"/>
      <c r="X14" s="877"/>
      <c r="Y14" s="877"/>
      <c r="Z14" s="877"/>
      <c r="AA14" s="877"/>
      <c r="AB14" s="877"/>
      <c r="AR14" s="878" t="n">
        <f aca="false">MIN(Z32,Z62,Z90,Z117,Z145)</f>
        <v>0</v>
      </c>
    </row>
    <row r="15" customFormat="false" ht="40.5" hidden="false" customHeight="true" outlineLevel="0" collapsed="false">
      <c r="A15" s="879"/>
      <c r="B15" s="879"/>
      <c r="C15" s="880"/>
      <c r="D15" s="880"/>
      <c r="E15" s="880"/>
      <c r="F15" s="881"/>
      <c r="G15" s="881"/>
      <c r="H15" s="881"/>
      <c r="I15" s="881"/>
      <c r="J15" s="881"/>
      <c r="K15" s="882" t="s">
        <v>762</v>
      </c>
      <c r="L15" s="882"/>
      <c r="M15" s="882"/>
      <c r="N15" s="882"/>
      <c r="O15" s="882"/>
      <c r="P15" s="881"/>
      <c r="Q15" s="881"/>
      <c r="R15" s="881"/>
      <c r="S15" s="881"/>
      <c r="T15" s="881"/>
      <c r="U15" s="881"/>
      <c r="V15" s="883"/>
      <c r="W15" s="883"/>
      <c r="X15" s="883"/>
      <c r="Y15" s="883"/>
      <c r="Z15" s="884"/>
      <c r="AA15" s="884"/>
      <c r="AB15" s="884"/>
    </row>
    <row r="16" s="886" customFormat="true" ht="39" hidden="false" customHeight="true" outlineLevel="0" collapsed="false">
      <c r="A16" s="879"/>
      <c r="B16" s="879"/>
      <c r="C16" s="880"/>
      <c r="D16" s="880"/>
      <c r="E16" s="880"/>
      <c r="F16" s="881"/>
      <c r="G16" s="881"/>
      <c r="H16" s="881"/>
      <c r="I16" s="881"/>
      <c r="J16" s="881"/>
      <c r="K16" s="885" t="s">
        <v>763</v>
      </c>
      <c r="L16" s="885"/>
      <c r="M16" s="885"/>
      <c r="N16" s="885"/>
      <c r="O16" s="885"/>
      <c r="P16" s="881"/>
      <c r="Q16" s="881"/>
      <c r="R16" s="881"/>
      <c r="S16" s="881"/>
      <c r="T16" s="881"/>
      <c r="U16" s="881"/>
      <c r="V16" s="883"/>
      <c r="W16" s="883"/>
      <c r="X16" s="883"/>
      <c r="Y16" s="883"/>
      <c r="Z16" s="884"/>
      <c r="AA16" s="884"/>
      <c r="AB16" s="884"/>
    </row>
    <row r="17" customFormat="false" ht="18.75" hidden="false" customHeight="true" outlineLevel="0" collapsed="false">
      <c r="A17" s="877" t="s">
        <v>764</v>
      </c>
      <c r="B17" s="877"/>
      <c r="C17" s="877"/>
      <c r="D17" s="877"/>
      <c r="E17" s="877"/>
      <c r="F17" s="877"/>
      <c r="G17" s="877"/>
      <c r="H17" s="877"/>
      <c r="I17" s="877"/>
      <c r="J17" s="877"/>
      <c r="K17" s="877"/>
      <c r="L17" s="877"/>
      <c r="M17" s="877"/>
      <c r="N17" s="877"/>
      <c r="O17" s="877"/>
      <c r="P17" s="877"/>
      <c r="Q17" s="877"/>
      <c r="R17" s="877"/>
      <c r="S17" s="877"/>
      <c r="T17" s="877"/>
      <c r="U17" s="877"/>
      <c r="V17" s="877"/>
      <c r="W17" s="877"/>
      <c r="X17" s="877"/>
      <c r="Y17" s="877"/>
      <c r="Z17" s="877"/>
      <c r="AA17" s="877"/>
      <c r="AB17" s="877"/>
      <c r="AD17" s="658" t="s">
        <v>194</v>
      </c>
      <c r="AE17" s="887"/>
      <c r="AF17" s="887"/>
      <c r="AG17" s="887"/>
      <c r="AH17" s="887"/>
      <c r="AI17" s="887"/>
      <c r="AJ17" s="887"/>
      <c r="AK17" s="887"/>
      <c r="AL17" s="887"/>
      <c r="AM17" s="887"/>
      <c r="AN17" s="887"/>
      <c r="AO17" s="887"/>
      <c r="AP17" s="887"/>
      <c r="AQ17" s="887"/>
      <c r="AR17" s="887"/>
      <c r="AS17" s="887"/>
      <c r="AT17" s="887"/>
      <c r="AU17" s="887"/>
      <c r="AV17" s="887"/>
    </row>
    <row r="18" customFormat="false" ht="40.5" hidden="false" customHeight="true" outlineLevel="0" collapsed="false">
      <c r="A18" s="879"/>
      <c r="B18" s="879"/>
      <c r="C18" s="880"/>
      <c r="D18" s="880"/>
      <c r="E18" s="880"/>
      <c r="F18" s="881"/>
      <c r="G18" s="881"/>
      <c r="H18" s="881"/>
      <c r="I18" s="881"/>
      <c r="J18" s="881"/>
      <c r="K18" s="882" t="s">
        <v>765</v>
      </c>
      <c r="L18" s="882"/>
      <c r="M18" s="882"/>
      <c r="N18" s="882"/>
      <c r="O18" s="882"/>
      <c r="P18" s="881"/>
      <c r="Q18" s="881"/>
      <c r="R18" s="881"/>
      <c r="S18" s="881"/>
      <c r="T18" s="881"/>
      <c r="U18" s="881"/>
      <c r="V18" s="883"/>
      <c r="W18" s="883"/>
      <c r="X18" s="883"/>
      <c r="Y18" s="883"/>
      <c r="Z18" s="884"/>
      <c r="AA18" s="884"/>
      <c r="AB18" s="884"/>
      <c r="AD18" s="389" t="s">
        <v>196</v>
      </c>
      <c r="AE18" s="887"/>
      <c r="AF18" s="887"/>
      <c r="AG18" s="887"/>
      <c r="AH18" s="887"/>
      <c r="AI18" s="887"/>
      <c r="AJ18" s="887"/>
      <c r="AK18" s="887"/>
      <c r="AL18" s="887"/>
      <c r="AM18" s="887"/>
      <c r="AN18" s="887"/>
      <c r="AO18" s="887"/>
      <c r="AP18" s="887"/>
      <c r="AQ18" s="887"/>
      <c r="AR18" s="887"/>
      <c r="AS18" s="887"/>
      <c r="AT18" s="887"/>
      <c r="AU18" s="887"/>
      <c r="AV18" s="887"/>
    </row>
    <row r="19" s="886" customFormat="true" ht="40.5" hidden="false" customHeight="true" outlineLevel="0" collapsed="false">
      <c r="A19" s="879"/>
      <c r="B19" s="879"/>
      <c r="C19" s="880"/>
      <c r="D19" s="880"/>
      <c r="E19" s="880"/>
      <c r="F19" s="881"/>
      <c r="G19" s="881"/>
      <c r="H19" s="881"/>
      <c r="I19" s="881"/>
      <c r="J19" s="881"/>
      <c r="K19" s="885" t="s">
        <v>765</v>
      </c>
      <c r="L19" s="885"/>
      <c r="M19" s="885"/>
      <c r="N19" s="885"/>
      <c r="O19" s="885"/>
      <c r="P19" s="881"/>
      <c r="Q19" s="881"/>
      <c r="R19" s="881"/>
      <c r="S19" s="881"/>
      <c r="T19" s="881"/>
      <c r="U19" s="881"/>
      <c r="V19" s="883"/>
      <c r="W19" s="883"/>
      <c r="X19" s="883"/>
      <c r="Y19" s="883"/>
      <c r="Z19" s="884"/>
      <c r="AA19" s="884"/>
      <c r="AB19" s="884"/>
      <c r="AD19" s="887"/>
      <c r="AE19" s="887"/>
      <c r="AF19" s="887"/>
      <c r="AG19" s="887"/>
      <c r="AH19" s="887"/>
      <c r="AI19" s="887"/>
      <c r="AJ19" s="887"/>
      <c r="AK19" s="887"/>
      <c r="AL19" s="887"/>
      <c r="AM19" s="887"/>
      <c r="AN19" s="887"/>
      <c r="AO19" s="887"/>
      <c r="AP19" s="887"/>
      <c r="AQ19" s="887"/>
      <c r="AR19" s="887"/>
      <c r="AS19" s="887"/>
      <c r="AT19" s="887"/>
      <c r="AU19" s="887"/>
      <c r="AV19" s="887"/>
    </row>
    <row r="20" customFormat="false" ht="18.75" hidden="false" customHeight="true" outlineLevel="0" collapsed="false">
      <c r="A20" s="888" t="s">
        <v>766</v>
      </c>
      <c r="B20" s="888"/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  <c r="Q20" s="888"/>
      <c r="R20" s="888"/>
      <c r="S20" s="888"/>
      <c r="T20" s="888"/>
      <c r="U20" s="888"/>
      <c r="V20" s="888"/>
      <c r="W20" s="888"/>
      <c r="X20" s="888"/>
      <c r="Y20" s="888"/>
      <c r="Z20" s="888"/>
      <c r="AA20" s="888"/>
      <c r="AB20" s="888"/>
    </row>
    <row r="21" customFormat="false" ht="40.5" hidden="false" customHeight="true" outlineLevel="0" collapsed="false">
      <c r="A21" s="879" t="s">
        <v>150</v>
      </c>
      <c r="B21" s="879"/>
      <c r="C21" s="880" t="s">
        <v>150</v>
      </c>
      <c r="D21" s="880"/>
      <c r="E21" s="880"/>
      <c r="F21" s="881" t="s">
        <v>150</v>
      </c>
      <c r="G21" s="881"/>
      <c r="H21" s="881"/>
      <c r="I21" s="881"/>
      <c r="J21" s="881"/>
      <c r="K21" s="882" t="s">
        <v>767</v>
      </c>
      <c r="L21" s="882"/>
      <c r="M21" s="882"/>
      <c r="N21" s="882"/>
      <c r="O21" s="882"/>
      <c r="P21" s="889" t="s">
        <v>150</v>
      </c>
      <c r="Q21" s="889"/>
      <c r="R21" s="889"/>
      <c r="S21" s="889"/>
      <c r="T21" s="889"/>
      <c r="U21" s="889"/>
      <c r="V21" s="883"/>
      <c r="W21" s="883"/>
      <c r="X21" s="883"/>
      <c r="Y21" s="883"/>
      <c r="Z21" s="884"/>
      <c r="AA21" s="884"/>
      <c r="AB21" s="884"/>
    </row>
    <row r="22" s="886" customFormat="true" ht="40.5" hidden="false" customHeight="true" outlineLevel="0" collapsed="false">
      <c r="A22" s="879" t="s">
        <v>150</v>
      </c>
      <c r="B22" s="879"/>
      <c r="C22" s="880" t="s">
        <v>150</v>
      </c>
      <c r="D22" s="880"/>
      <c r="E22" s="880"/>
      <c r="F22" s="881" t="s">
        <v>150</v>
      </c>
      <c r="G22" s="881"/>
      <c r="H22" s="881"/>
      <c r="I22" s="881"/>
      <c r="J22" s="881"/>
      <c r="K22" s="885" t="s">
        <v>768</v>
      </c>
      <c r="L22" s="885"/>
      <c r="M22" s="885"/>
      <c r="N22" s="885"/>
      <c r="O22" s="885"/>
      <c r="P22" s="889" t="s">
        <v>150</v>
      </c>
      <c r="Q22" s="889"/>
      <c r="R22" s="889"/>
      <c r="S22" s="889"/>
      <c r="T22" s="889"/>
      <c r="U22" s="889"/>
      <c r="V22" s="883"/>
      <c r="W22" s="883"/>
      <c r="X22" s="883"/>
      <c r="Y22" s="883"/>
      <c r="Z22" s="884"/>
      <c r="AA22" s="884"/>
      <c r="AB22" s="884"/>
    </row>
    <row r="23" customFormat="false" ht="18.75" hidden="false" customHeight="true" outlineLevel="0" collapsed="false">
      <c r="A23" s="890" t="s">
        <v>769</v>
      </c>
      <c r="B23" s="890"/>
      <c r="C23" s="890"/>
      <c r="D23" s="890"/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0"/>
      <c r="P23" s="890"/>
      <c r="Q23" s="890"/>
      <c r="R23" s="890"/>
      <c r="S23" s="890"/>
      <c r="T23" s="890"/>
      <c r="U23" s="890"/>
      <c r="V23" s="890"/>
      <c r="W23" s="890"/>
      <c r="X23" s="890"/>
      <c r="Y23" s="890"/>
      <c r="Z23" s="890"/>
      <c r="AA23" s="890"/>
      <c r="AB23" s="890"/>
    </row>
    <row r="24" customFormat="false" ht="40.5" hidden="false" customHeight="true" outlineLevel="0" collapsed="false">
      <c r="A24" s="879" t="s">
        <v>150</v>
      </c>
      <c r="B24" s="879"/>
      <c r="C24" s="880" t="s">
        <v>150</v>
      </c>
      <c r="D24" s="880"/>
      <c r="E24" s="880"/>
      <c r="F24" s="881" t="s">
        <v>150</v>
      </c>
      <c r="G24" s="881"/>
      <c r="H24" s="881"/>
      <c r="I24" s="881"/>
      <c r="J24" s="881"/>
      <c r="K24" s="882" t="s">
        <v>770</v>
      </c>
      <c r="L24" s="882"/>
      <c r="M24" s="882"/>
      <c r="N24" s="882"/>
      <c r="O24" s="882"/>
      <c r="P24" s="881" t="s">
        <v>150</v>
      </c>
      <c r="Q24" s="881"/>
      <c r="R24" s="881"/>
      <c r="S24" s="881"/>
      <c r="T24" s="881"/>
      <c r="U24" s="881"/>
      <c r="V24" s="883"/>
      <c r="W24" s="883"/>
      <c r="X24" s="883"/>
      <c r="Y24" s="883"/>
      <c r="Z24" s="884"/>
      <c r="AA24" s="884"/>
      <c r="AB24" s="884"/>
    </row>
    <row r="25" s="886" customFormat="true" ht="40.5" hidden="false" customHeight="true" outlineLevel="0" collapsed="false">
      <c r="A25" s="879" t="s">
        <v>150</v>
      </c>
      <c r="B25" s="879"/>
      <c r="C25" s="891"/>
      <c r="D25" s="891"/>
      <c r="E25" s="891"/>
      <c r="F25" s="881" t="s">
        <v>150</v>
      </c>
      <c r="G25" s="881"/>
      <c r="H25" s="881"/>
      <c r="I25" s="881"/>
      <c r="J25" s="881"/>
      <c r="K25" s="885" t="s">
        <v>770</v>
      </c>
      <c r="L25" s="885"/>
      <c r="M25" s="885"/>
      <c r="N25" s="885"/>
      <c r="O25" s="885"/>
      <c r="P25" s="881" t="s">
        <v>150</v>
      </c>
      <c r="Q25" s="881"/>
      <c r="R25" s="881"/>
      <c r="S25" s="881"/>
      <c r="T25" s="881"/>
      <c r="U25" s="881"/>
      <c r="V25" s="883"/>
      <c r="W25" s="883"/>
      <c r="X25" s="883"/>
      <c r="Y25" s="883"/>
      <c r="Z25" s="884"/>
      <c r="AA25" s="884"/>
      <c r="AB25" s="884"/>
    </row>
    <row r="26" customFormat="false" ht="33.75" hidden="false" customHeight="true" outlineLevel="0" collapsed="false">
      <c r="A26" s="538" t="s">
        <v>771</v>
      </c>
      <c r="B26" s="678" t="s">
        <v>772</v>
      </c>
      <c r="C26" s="678"/>
      <c r="D26" s="678"/>
      <c r="E26" s="678"/>
      <c r="F26" s="678"/>
      <c r="G26" s="678"/>
      <c r="H26" s="678"/>
      <c r="I26" s="678"/>
      <c r="J26" s="678"/>
      <c r="K26" s="678"/>
      <c r="L26" s="678"/>
      <c r="M26" s="678"/>
      <c r="N26" s="678"/>
      <c r="O26" s="678"/>
      <c r="P26" s="678"/>
      <c r="Q26" s="678"/>
      <c r="R26" s="678"/>
      <c r="S26" s="678"/>
      <c r="T26" s="678"/>
      <c r="U26" s="678"/>
      <c r="V26" s="678"/>
      <c r="W26" s="678"/>
      <c r="X26" s="678"/>
      <c r="Y26" s="678"/>
      <c r="Z26" s="884"/>
      <c r="AA26" s="884"/>
      <c r="AB26" s="884"/>
    </row>
    <row r="27" customFormat="false" ht="26.25" hidden="false" customHeight="true" outlineLevel="0" collapsed="false">
      <c r="A27" s="538" t="s">
        <v>773</v>
      </c>
      <c r="B27" s="678" t="s">
        <v>774</v>
      </c>
      <c r="C27" s="678"/>
      <c r="D27" s="678"/>
      <c r="E27" s="678"/>
      <c r="F27" s="678"/>
      <c r="G27" s="678"/>
      <c r="H27" s="678"/>
      <c r="I27" s="678"/>
      <c r="J27" s="678"/>
      <c r="K27" s="678"/>
      <c r="L27" s="678"/>
      <c r="M27" s="678"/>
      <c r="N27" s="678"/>
      <c r="O27" s="678"/>
      <c r="P27" s="678"/>
      <c r="Q27" s="678"/>
      <c r="R27" s="678"/>
      <c r="S27" s="678"/>
      <c r="T27" s="678"/>
      <c r="U27" s="678"/>
      <c r="V27" s="678"/>
      <c r="W27" s="678"/>
      <c r="X27" s="678"/>
      <c r="Y27" s="678"/>
      <c r="Z27" s="892"/>
      <c r="AA27" s="892"/>
      <c r="AB27" s="892"/>
    </row>
    <row r="28" customFormat="false" ht="39.75" hidden="false" customHeight="true" outlineLevel="0" collapsed="false">
      <c r="A28" s="538" t="s">
        <v>775</v>
      </c>
      <c r="B28" s="678" t="s">
        <v>776</v>
      </c>
      <c r="C28" s="678"/>
      <c r="D28" s="678"/>
      <c r="E28" s="678"/>
      <c r="F28" s="678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78"/>
      <c r="S28" s="678"/>
      <c r="T28" s="678"/>
      <c r="U28" s="678"/>
      <c r="V28" s="678"/>
      <c r="W28" s="678"/>
      <c r="X28" s="678"/>
      <c r="Y28" s="678"/>
      <c r="Z28" s="892"/>
      <c r="AA28" s="892"/>
      <c r="AB28" s="892"/>
    </row>
    <row r="29" customFormat="false" ht="30" hidden="false" customHeight="true" outlineLevel="0" collapsed="false">
      <c r="A29" s="538" t="s">
        <v>777</v>
      </c>
      <c r="B29" s="669" t="s">
        <v>778</v>
      </c>
      <c r="C29" s="669"/>
      <c r="D29" s="669"/>
      <c r="E29" s="669"/>
      <c r="F29" s="669"/>
      <c r="G29" s="669"/>
      <c r="H29" s="669"/>
      <c r="I29" s="669"/>
      <c r="J29" s="669"/>
      <c r="K29" s="669"/>
      <c r="L29" s="669"/>
      <c r="M29" s="669"/>
      <c r="N29" s="669"/>
      <c r="O29" s="669"/>
      <c r="P29" s="669"/>
      <c r="Q29" s="669"/>
      <c r="R29" s="669"/>
      <c r="S29" s="669"/>
      <c r="T29" s="669"/>
      <c r="U29" s="669"/>
      <c r="V29" s="669"/>
      <c r="W29" s="669"/>
      <c r="X29" s="669"/>
      <c r="Y29" s="669"/>
      <c r="Z29" s="893" t="n">
        <f aca="true">SUM(Z15:OFFSET(Razem_BIVA9_115,-1,25))</f>
        <v>0</v>
      </c>
      <c r="AA29" s="893"/>
      <c r="AB29" s="893"/>
    </row>
    <row r="30" customFormat="false" ht="14.25" hidden="false" customHeight="true" outlineLevel="0" collapsed="false">
      <c r="A30" s="894" t="s">
        <v>779</v>
      </c>
      <c r="B30" s="669" t="s">
        <v>780</v>
      </c>
      <c r="C30" s="669"/>
      <c r="D30" s="669"/>
      <c r="E30" s="669"/>
      <c r="F30" s="669"/>
      <c r="G30" s="669"/>
      <c r="H30" s="669"/>
      <c r="I30" s="895" t="str">
        <f aca="false">IF(Z29&gt;0,"Wpisz wartość kursu EUR do PLN","nd")</f>
        <v>nd</v>
      </c>
      <c r="J30" s="895"/>
      <c r="K30" s="895"/>
      <c r="L30" s="896"/>
      <c r="M30" s="897"/>
      <c r="N30" s="897"/>
      <c r="O30" s="897"/>
      <c r="P30" s="897"/>
      <c r="Q30" s="897"/>
      <c r="R30" s="897"/>
      <c r="S30" s="897"/>
      <c r="T30" s="897"/>
      <c r="U30" s="897"/>
      <c r="V30" s="897"/>
      <c r="W30" s="897"/>
      <c r="X30" s="897"/>
      <c r="Y30" s="681" t="s">
        <v>781</v>
      </c>
      <c r="Z30" s="893" t="str">
        <f aca="false">IF(Z29=0,"",W8-Z29)</f>
        <v/>
      </c>
      <c r="AA30" s="893"/>
      <c r="AB30" s="893"/>
    </row>
    <row r="31" customFormat="false" ht="14.25" hidden="false" customHeight="true" outlineLevel="0" collapsed="false">
      <c r="A31" s="894"/>
      <c r="B31" s="669"/>
      <c r="C31" s="669"/>
      <c r="D31" s="669"/>
      <c r="E31" s="669"/>
      <c r="F31" s="669"/>
      <c r="G31" s="669"/>
      <c r="H31" s="669"/>
      <c r="I31" s="895"/>
      <c r="J31" s="895"/>
      <c r="K31" s="895"/>
      <c r="L31" s="898" t="s">
        <v>782</v>
      </c>
      <c r="M31" s="898"/>
      <c r="N31" s="213"/>
      <c r="O31" s="213"/>
      <c r="P31" s="684" t="s">
        <v>290</v>
      </c>
      <c r="Q31" s="213"/>
      <c r="R31" s="213"/>
      <c r="S31" s="684" t="s">
        <v>290</v>
      </c>
      <c r="T31" s="213"/>
      <c r="U31" s="213"/>
      <c r="V31" s="213"/>
      <c r="W31" s="213"/>
      <c r="Y31" s="681"/>
      <c r="Z31" s="893"/>
      <c r="AA31" s="893"/>
      <c r="AB31" s="893"/>
    </row>
    <row r="32" customFormat="false" ht="26.25" hidden="false" customHeight="true" outlineLevel="0" collapsed="false">
      <c r="A32" s="894"/>
      <c r="B32" s="669"/>
      <c r="C32" s="669"/>
      <c r="D32" s="669"/>
      <c r="E32" s="669"/>
      <c r="F32" s="669"/>
      <c r="G32" s="669"/>
      <c r="H32" s="669"/>
      <c r="I32" s="895"/>
      <c r="J32" s="895"/>
      <c r="K32" s="895"/>
      <c r="L32" s="898"/>
      <c r="M32" s="898"/>
      <c r="N32" s="899" t="s">
        <v>22</v>
      </c>
      <c r="O32" s="899"/>
      <c r="P32" s="899"/>
      <c r="Q32" s="899"/>
      <c r="R32" s="899"/>
      <c r="S32" s="899"/>
      <c r="T32" s="899"/>
      <c r="U32" s="899"/>
      <c r="V32" s="899"/>
      <c r="W32" s="899"/>
      <c r="X32" s="900"/>
      <c r="Y32" s="681" t="s">
        <v>57</v>
      </c>
      <c r="Z32" s="893" t="str">
        <f aca="false">IF(Z29=0,"",Z30*I30)</f>
        <v/>
      </c>
      <c r="AA32" s="893"/>
      <c r="AB32" s="893"/>
    </row>
    <row r="33" customFormat="false" ht="2.25" hidden="false" customHeight="true" outlineLevel="0" collapsed="false">
      <c r="A33" s="901"/>
      <c r="B33" s="902"/>
      <c r="C33" s="902"/>
      <c r="D33" s="902"/>
      <c r="E33" s="902"/>
      <c r="F33" s="902"/>
      <c r="G33" s="903"/>
      <c r="H33" s="903"/>
      <c r="I33" s="903"/>
      <c r="J33" s="904"/>
      <c r="K33" s="904"/>
      <c r="L33" s="904"/>
      <c r="M33" s="904"/>
      <c r="N33" s="904"/>
      <c r="O33" s="904"/>
      <c r="P33" s="904"/>
      <c r="Q33" s="904"/>
      <c r="R33" s="904"/>
      <c r="S33" s="904"/>
      <c r="T33" s="905"/>
      <c r="U33" s="906"/>
      <c r="V33" s="903"/>
      <c r="W33" s="869"/>
      <c r="X33" s="869"/>
      <c r="Y33" s="869"/>
      <c r="Z33" s="869"/>
      <c r="AA33" s="869"/>
      <c r="AB33" s="869"/>
    </row>
    <row r="34" customFormat="false" ht="99" hidden="false" customHeight="true" outlineLevel="0" collapsed="false">
      <c r="A34" s="704" t="s">
        <v>783</v>
      </c>
      <c r="B34" s="704"/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</row>
    <row r="35" s="780" customFormat="true" ht="2.25" hidden="false" customHeight="true" outlineLevel="0" collapsed="false">
      <c r="A35" s="867"/>
      <c r="B35" s="868"/>
      <c r="C35" s="868"/>
      <c r="D35" s="868"/>
      <c r="E35" s="868"/>
      <c r="F35" s="868"/>
      <c r="G35" s="869"/>
      <c r="H35" s="869"/>
      <c r="I35" s="869"/>
      <c r="J35" s="870"/>
      <c r="K35" s="870"/>
      <c r="L35" s="870"/>
      <c r="M35" s="870"/>
      <c r="N35" s="870"/>
      <c r="O35" s="870"/>
      <c r="P35" s="870"/>
      <c r="Q35" s="870"/>
      <c r="R35" s="870"/>
      <c r="S35" s="870"/>
      <c r="T35" s="907"/>
      <c r="U35" s="210"/>
      <c r="V35" s="869"/>
      <c r="W35" s="869"/>
      <c r="X35" s="869"/>
      <c r="Y35" s="869"/>
      <c r="Z35" s="869"/>
      <c r="AA35" s="869"/>
      <c r="AB35" s="869"/>
    </row>
    <row r="36" s="780" customFormat="true" ht="4.5" hidden="false" customHeight="true" outlineLevel="0" collapsed="false">
      <c r="A36" s="867"/>
      <c r="B36" s="868"/>
      <c r="C36" s="868"/>
      <c r="D36" s="868"/>
      <c r="E36" s="868"/>
      <c r="F36" s="868"/>
      <c r="G36" s="869"/>
      <c r="H36" s="869"/>
      <c r="I36" s="869"/>
      <c r="J36" s="870"/>
      <c r="K36" s="870"/>
      <c r="L36" s="870"/>
      <c r="M36" s="870"/>
      <c r="N36" s="870"/>
      <c r="O36" s="870"/>
      <c r="P36" s="870"/>
      <c r="Q36" s="870"/>
      <c r="R36" s="870"/>
      <c r="S36" s="870"/>
      <c r="T36" s="907"/>
      <c r="U36" s="210"/>
      <c r="V36" s="869"/>
      <c r="W36" s="869"/>
      <c r="X36" s="869"/>
      <c r="Y36" s="869"/>
      <c r="Z36" s="869"/>
      <c r="AA36" s="869"/>
      <c r="AB36" s="869"/>
    </row>
    <row r="37" s="780" customFormat="true" ht="6" hidden="false" customHeight="true" outlineLevel="0" collapsed="false">
      <c r="A37" s="867"/>
      <c r="B37" s="868"/>
      <c r="C37" s="868"/>
      <c r="D37" s="868"/>
      <c r="E37" s="868"/>
      <c r="F37" s="868"/>
      <c r="G37" s="869"/>
      <c r="H37" s="869"/>
      <c r="I37" s="869"/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907"/>
      <c r="U37" s="210"/>
      <c r="V37" s="869"/>
      <c r="W37" s="869"/>
      <c r="X37" s="869"/>
      <c r="Y37" s="869"/>
      <c r="Z37" s="869"/>
      <c r="AA37" s="869"/>
      <c r="AB37" s="869"/>
    </row>
    <row r="38" customFormat="false" ht="15" hidden="false" customHeight="true" outlineLevel="0" collapsed="false">
      <c r="A38" s="669" t="s">
        <v>784</v>
      </c>
      <c r="B38" s="669"/>
      <c r="C38" s="669"/>
      <c r="D38" s="669"/>
      <c r="E38" s="669"/>
      <c r="F38" s="669"/>
      <c r="G38" s="669"/>
      <c r="H38" s="669"/>
      <c r="I38" s="669"/>
      <c r="J38" s="669"/>
      <c r="K38" s="669"/>
      <c r="L38" s="669"/>
      <c r="M38" s="669"/>
      <c r="N38" s="669"/>
      <c r="O38" s="669"/>
      <c r="P38" s="669"/>
      <c r="Q38" s="669"/>
      <c r="R38" s="669"/>
      <c r="S38" s="669"/>
      <c r="T38" s="669"/>
      <c r="U38" s="669"/>
      <c r="V38" s="669"/>
      <c r="W38" s="871" t="n">
        <v>200000</v>
      </c>
      <c r="X38" s="871"/>
      <c r="Y38" s="871"/>
      <c r="Z38" s="871"/>
      <c r="AA38" s="872" t="s">
        <v>24</v>
      </c>
      <c r="AB38" s="873" t="str">
        <f aca="false">IF(Z59=0,"","x")</f>
        <v/>
      </c>
    </row>
    <row r="39" customFormat="false" ht="3" hidden="false" customHeight="true" outlineLevel="0" collapsed="false">
      <c r="A39" s="669"/>
      <c r="B39" s="669"/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  <c r="Q39" s="669"/>
      <c r="R39" s="669"/>
      <c r="S39" s="669"/>
      <c r="T39" s="669"/>
      <c r="U39" s="669"/>
      <c r="V39" s="669"/>
      <c r="W39" s="871"/>
      <c r="X39" s="871"/>
      <c r="Y39" s="871"/>
      <c r="Z39" s="871"/>
      <c r="AA39" s="780"/>
      <c r="AB39" s="873"/>
    </row>
    <row r="40" customFormat="false" ht="22.5" hidden="false" customHeight="true" outlineLevel="0" collapsed="false">
      <c r="A40" s="810" t="s">
        <v>785</v>
      </c>
      <c r="B40" s="810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</row>
    <row r="41" customFormat="false" ht="3" hidden="false" customHeight="true" outlineLevel="0" collapsed="false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874"/>
    </row>
    <row r="42" customFormat="false" ht="18.75" hidden="false" customHeight="true" outlineLevel="0" collapsed="false">
      <c r="A42" s="669" t="s">
        <v>753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69"/>
      <c r="AA42" s="669"/>
      <c r="AB42" s="669"/>
    </row>
    <row r="43" customFormat="false" ht="38.25" hidden="false" customHeight="true" outlineLevel="0" collapsed="false">
      <c r="A43" s="875" t="s">
        <v>754</v>
      </c>
      <c r="B43" s="875"/>
      <c r="C43" s="875" t="s">
        <v>755</v>
      </c>
      <c r="D43" s="875"/>
      <c r="E43" s="875"/>
      <c r="F43" s="875" t="s">
        <v>756</v>
      </c>
      <c r="G43" s="875"/>
      <c r="H43" s="875"/>
      <c r="I43" s="875"/>
      <c r="J43" s="875"/>
      <c r="K43" s="875" t="s">
        <v>757</v>
      </c>
      <c r="L43" s="875"/>
      <c r="M43" s="875"/>
      <c r="N43" s="875"/>
      <c r="O43" s="875"/>
      <c r="P43" s="875" t="s">
        <v>758</v>
      </c>
      <c r="Q43" s="875"/>
      <c r="R43" s="875"/>
      <c r="S43" s="875"/>
      <c r="T43" s="875"/>
      <c r="U43" s="875"/>
      <c r="V43" s="876" t="s">
        <v>759</v>
      </c>
      <c r="W43" s="876"/>
      <c r="X43" s="876"/>
      <c r="Y43" s="876"/>
      <c r="Z43" s="875" t="s">
        <v>760</v>
      </c>
      <c r="AA43" s="875"/>
      <c r="AB43" s="875"/>
    </row>
    <row r="44" customFormat="false" ht="18.75" hidden="false" customHeight="true" outlineLevel="0" collapsed="false">
      <c r="A44" s="890" t="s">
        <v>786</v>
      </c>
      <c r="B44" s="890"/>
      <c r="C44" s="890"/>
      <c r="D44" s="890"/>
      <c r="E44" s="890"/>
      <c r="F44" s="890"/>
      <c r="G44" s="890"/>
      <c r="H44" s="890"/>
      <c r="I44" s="890"/>
      <c r="J44" s="890"/>
      <c r="K44" s="890"/>
      <c r="L44" s="890"/>
      <c r="M44" s="890"/>
      <c r="N44" s="890"/>
      <c r="O44" s="890"/>
      <c r="P44" s="890"/>
      <c r="Q44" s="890"/>
      <c r="R44" s="890"/>
      <c r="S44" s="890"/>
      <c r="T44" s="890"/>
      <c r="U44" s="890"/>
      <c r="V44" s="890"/>
      <c r="W44" s="890"/>
      <c r="X44" s="890"/>
      <c r="Y44" s="890"/>
      <c r="Z44" s="890"/>
      <c r="AA44" s="890"/>
      <c r="AB44" s="890"/>
    </row>
    <row r="45" customFormat="false" ht="42" hidden="false" customHeight="true" outlineLevel="0" collapsed="false">
      <c r="A45" s="881" t="s">
        <v>150</v>
      </c>
      <c r="B45" s="881"/>
      <c r="C45" s="908" t="s">
        <v>150</v>
      </c>
      <c r="D45" s="908"/>
      <c r="E45" s="908"/>
      <c r="F45" s="881" t="s">
        <v>150</v>
      </c>
      <c r="G45" s="881"/>
      <c r="H45" s="881"/>
      <c r="I45" s="881"/>
      <c r="J45" s="881"/>
      <c r="K45" s="882" t="s">
        <v>763</v>
      </c>
      <c r="L45" s="882"/>
      <c r="M45" s="882"/>
      <c r="N45" s="882"/>
      <c r="O45" s="882"/>
      <c r="P45" s="881" t="s">
        <v>150</v>
      </c>
      <c r="Q45" s="881"/>
      <c r="R45" s="881"/>
      <c r="S45" s="881"/>
      <c r="T45" s="881"/>
      <c r="U45" s="881"/>
      <c r="V45" s="909"/>
      <c r="W45" s="909"/>
      <c r="X45" s="909"/>
      <c r="Y45" s="909"/>
      <c r="Z45" s="884"/>
      <c r="AA45" s="884"/>
      <c r="AB45" s="884"/>
    </row>
    <row r="46" s="886" customFormat="true" ht="42" hidden="false" customHeight="true" outlineLevel="0" collapsed="false">
      <c r="A46" s="881"/>
      <c r="B46" s="881"/>
      <c r="C46" s="908"/>
      <c r="D46" s="908"/>
      <c r="E46" s="908"/>
      <c r="F46" s="881"/>
      <c r="G46" s="881"/>
      <c r="H46" s="881"/>
      <c r="I46" s="881"/>
      <c r="J46" s="881"/>
      <c r="K46" s="885" t="s">
        <v>763</v>
      </c>
      <c r="L46" s="885"/>
      <c r="M46" s="885"/>
      <c r="N46" s="885"/>
      <c r="O46" s="885"/>
      <c r="P46" s="881"/>
      <c r="Q46" s="881"/>
      <c r="R46" s="881"/>
      <c r="S46" s="881"/>
      <c r="T46" s="881"/>
      <c r="U46" s="881"/>
      <c r="V46" s="909"/>
      <c r="W46" s="909"/>
      <c r="X46" s="909"/>
      <c r="Y46" s="909"/>
      <c r="Z46" s="884"/>
      <c r="AA46" s="884"/>
      <c r="AB46" s="884"/>
    </row>
    <row r="47" customFormat="false" ht="18" hidden="false" customHeight="true" outlineLevel="0" collapsed="false">
      <c r="A47" s="877" t="s">
        <v>787</v>
      </c>
      <c r="B47" s="877"/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7"/>
      <c r="V47" s="877"/>
      <c r="W47" s="877"/>
      <c r="X47" s="877"/>
      <c r="Y47" s="877"/>
      <c r="Z47" s="877"/>
      <c r="AA47" s="877"/>
      <c r="AB47" s="877"/>
      <c r="AD47" s="658" t="s">
        <v>194</v>
      </c>
    </row>
    <row r="48" customFormat="false" ht="42" hidden="false" customHeight="true" outlineLevel="0" collapsed="false">
      <c r="A48" s="881"/>
      <c r="B48" s="881"/>
      <c r="C48" s="908"/>
      <c r="D48" s="908"/>
      <c r="E48" s="908"/>
      <c r="F48" s="881"/>
      <c r="G48" s="881"/>
      <c r="H48" s="881"/>
      <c r="I48" s="881"/>
      <c r="J48" s="881"/>
      <c r="K48" s="882" t="s">
        <v>788</v>
      </c>
      <c r="L48" s="882"/>
      <c r="M48" s="882"/>
      <c r="N48" s="882"/>
      <c r="O48" s="882"/>
      <c r="P48" s="881"/>
      <c r="Q48" s="881"/>
      <c r="R48" s="881"/>
      <c r="S48" s="881"/>
      <c r="T48" s="881"/>
      <c r="U48" s="881"/>
      <c r="V48" s="909"/>
      <c r="W48" s="909"/>
      <c r="X48" s="909"/>
      <c r="Y48" s="909"/>
      <c r="Z48" s="884"/>
      <c r="AA48" s="884"/>
      <c r="AB48" s="884"/>
      <c r="AD48" s="389" t="s">
        <v>196</v>
      </c>
    </row>
    <row r="49" s="886" customFormat="true" ht="42" hidden="false" customHeight="true" outlineLevel="0" collapsed="false">
      <c r="A49" s="881"/>
      <c r="B49" s="881"/>
      <c r="C49" s="908"/>
      <c r="D49" s="908"/>
      <c r="E49" s="908"/>
      <c r="F49" s="881"/>
      <c r="G49" s="881"/>
      <c r="H49" s="881"/>
      <c r="I49" s="881"/>
      <c r="J49" s="881"/>
      <c r="K49" s="885" t="s">
        <v>788</v>
      </c>
      <c r="L49" s="885"/>
      <c r="M49" s="885"/>
      <c r="N49" s="885"/>
      <c r="O49" s="885"/>
      <c r="P49" s="881"/>
      <c r="Q49" s="881"/>
      <c r="R49" s="881"/>
      <c r="S49" s="881"/>
      <c r="T49" s="881"/>
      <c r="U49" s="881"/>
      <c r="V49" s="909"/>
      <c r="W49" s="909"/>
      <c r="X49" s="909"/>
      <c r="Y49" s="909"/>
      <c r="Z49" s="884"/>
      <c r="AA49" s="884"/>
      <c r="AB49" s="884"/>
    </row>
    <row r="50" customFormat="false" ht="18.75" hidden="false" customHeight="true" outlineLevel="0" collapsed="false">
      <c r="A50" s="910" t="s">
        <v>789</v>
      </c>
      <c r="B50" s="910"/>
      <c r="C50" s="910"/>
      <c r="D50" s="910"/>
      <c r="E50" s="910"/>
      <c r="F50" s="910"/>
      <c r="G50" s="910"/>
      <c r="H50" s="910"/>
      <c r="I50" s="910"/>
      <c r="J50" s="910"/>
      <c r="K50" s="910"/>
      <c r="L50" s="910"/>
      <c r="M50" s="910"/>
      <c r="N50" s="910"/>
      <c r="O50" s="910"/>
      <c r="P50" s="910"/>
      <c r="Q50" s="910"/>
      <c r="R50" s="910"/>
      <c r="S50" s="910"/>
      <c r="T50" s="910"/>
      <c r="U50" s="910"/>
      <c r="V50" s="910"/>
      <c r="W50" s="910"/>
      <c r="X50" s="910"/>
      <c r="Y50" s="910"/>
      <c r="Z50" s="910"/>
      <c r="AA50" s="910"/>
      <c r="AB50" s="910"/>
    </row>
    <row r="51" customFormat="false" ht="42" hidden="false" customHeight="true" outlineLevel="0" collapsed="false">
      <c r="A51" s="881" t="s">
        <v>150</v>
      </c>
      <c r="B51" s="881"/>
      <c r="C51" s="908" t="s">
        <v>150</v>
      </c>
      <c r="D51" s="908"/>
      <c r="E51" s="908"/>
      <c r="F51" s="881" t="s">
        <v>150</v>
      </c>
      <c r="G51" s="881"/>
      <c r="H51" s="881"/>
      <c r="I51" s="881"/>
      <c r="J51" s="881"/>
      <c r="K51" s="882" t="s">
        <v>768</v>
      </c>
      <c r="L51" s="882"/>
      <c r="M51" s="882"/>
      <c r="N51" s="882"/>
      <c r="O51" s="882"/>
      <c r="P51" s="881" t="s">
        <v>150</v>
      </c>
      <c r="Q51" s="881"/>
      <c r="R51" s="881"/>
      <c r="S51" s="881"/>
      <c r="T51" s="881"/>
      <c r="U51" s="881"/>
      <c r="V51" s="909"/>
      <c r="W51" s="909"/>
      <c r="X51" s="909"/>
      <c r="Y51" s="909"/>
      <c r="Z51" s="884"/>
      <c r="AA51" s="884"/>
      <c r="AB51" s="884"/>
    </row>
    <row r="52" s="886" customFormat="true" ht="42" hidden="false" customHeight="true" outlineLevel="0" collapsed="false">
      <c r="A52" s="881" t="s">
        <v>150</v>
      </c>
      <c r="B52" s="881"/>
      <c r="C52" s="908" t="s">
        <v>150</v>
      </c>
      <c r="D52" s="908"/>
      <c r="E52" s="908"/>
      <c r="F52" s="881" t="s">
        <v>150</v>
      </c>
      <c r="G52" s="881"/>
      <c r="H52" s="881"/>
      <c r="I52" s="881"/>
      <c r="J52" s="881"/>
      <c r="K52" s="885" t="s">
        <v>768</v>
      </c>
      <c r="L52" s="885"/>
      <c r="M52" s="885"/>
      <c r="N52" s="885"/>
      <c r="O52" s="885"/>
      <c r="P52" s="881" t="s">
        <v>150</v>
      </c>
      <c r="Q52" s="881"/>
      <c r="R52" s="881"/>
      <c r="S52" s="881"/>
      <c r="T52" s="881"/>
      <c r="U52" s="881"/>
      <c r="V52" s="909"/>
      <c r="W52" s="909"/>
      <c r="X52" s="909"/>
      <c r="Y52" s="909"/>
      <c r="Z52" s="884"/>
      <c r="AA52" s="884"/>
      <c r="AB52" s="884"/>
    </row>
    <row r="53" customFormat="false" ht="18.75" hidden="false" customHeight="true" outlineLevel="0" collapsed="false">
      <c r="A53" s="890" t="s">
        <v>790</v>
      </c>
      <c r="B53" s="890"/>
      <c r="C53" s="890"/>
      <c r="D53" s="890"/>
      <c r="E53" s="890"/>
      <c r="F53" s="890"/>
      <c r="G53" s="890"/>
      <c r="H53" s="890"/>
      <c r="I53" s="890"/>
      <c r="J53" s="890"/>
      <c r="K53" s="890"/>
      <c r="L53" s="890"/>
      <c r="M53" s="890"/>
      <c r="N53" s="890"/>
      <c r="O53" s="890"/>
      <c r="P53" s="890"/>
      <c r="Q53" s="890"/>
      <c r="R53" s="890"/>
      <c r="S53" s="890"/>
      <c r="T53" s="890"/>
      <c r="U53" s="890"/>
      <c r="V53" s="890"/>
      <c r="W53" s="890"/>
      <c r="X53" s="890"/>
      <c r="Y53" s="890"/>
      <c r="Z53" s="890"/>
      <c r="AA53" s="890"/>
      <c r="AB53" s="890"/>
    </row>
    <row r="54" customFormat="false" ht="42" hidden="false" customHeight="true" outlineLevel="0" collapsed="false">
      <c r="A54" s="881" t="s">
        <v>150</v>
      </c>
      <c r="B54" s="881"/>
      <c r="C54" s="908" t="s">
        <v>150</v>
      </c>
      <c r="D54" s="908"/>
      <c r="E54" s="908"/>
      <c r="F54" s="881" t="s">
        <v>150</v>
      </c>
      <c r="G54" s="881"/>
      <c r="H54" s="881"/>
      <c r="I54" s="881"/>
      <c r="J54" s="881"/>
      <c r="K54" s="882" t="s">
        <v>770</v>
      </c>
      <c r="L54" s="882"/>
      <c r="M54" s="882"/>
      <c r="N54" s="882"/>
      <c r="O54" s="882"/>
      <c r="P54" s="881" t="s">
        <v>150</v>
      </c>
      <c r="Q54" s="881"/>
      <c r="R54" s="881"/>
      <c r="S54" s="881"/>
      <c r="T54" s="881"/>
      <c r="U54" s="881"/>
      <c r="V54" s="909"/>
      <c r="W54" s="909"/>
      <c r="X54" s="909"/>
      <c r="Y54" s="909"/>
      <c r="Z54" s="884"/>
      <c r="AA54" s="884"/>
      <c r="AB54" s="884"/>
    </row>
    <row r="55" s="886" customFormat="true" ht="42" hidden="false" customHeight="true" outlineLevel="0" collapsed="false">
      <c r="A55" s="881" t="s">
        <v>150</v>
      </c>
      <c r="B55" s="881"/>
      <c r="C55" s="908" t="s">
        <v>150</v>
      </c>
      <c r="D55" s="908"/>
      <c r="E55" s="908"/>
      <c r="F55" s="881" t="s">
        <v>150</v>
      </c>
      <c r="G55" s="881"/>
      <c r="H55" s="881"/>
      <c r="I55" s="881"/>
      <c r="J55" s="881"/>
      <c r="K55" s="885" t="s">
        <v>770</v>
      </c>
      <c r="L55" s="885"/>
      <c r="M55" s="885"/>
      <c r="N55" s="885"/>
      <c r="O55" s="885"/>
      <c r="P55" s="881" t="s">
        <v>150</v>
      </c>
      <c r="Q55" s="881"/>
      <c r="R55" s="881"/>
      <c r="S55" s="881"/>
      <c r="T55" s="881"/>
      <c r="U55" s="881"/>
      <c r="V55" s="909"/>
      <c r="W55" s="909"/>
      <c r="X55" s="909"/>
      <c r="Y55" s="909"/>
      <c r="Z55" s="884"/>
      <c r="AA55" s="884"/>
      <c r="AB55" s="884"/>
    </row>
    <row r="56" customFormat="false" ht="34.5" hidden="false" customHeight="true" outlineLevel="0" collapsed="false">
      <c r="A56" s="538" t="s">
        <v>791</v>
      </c>
      <c r="B56" s="678" t="s">
        <v>772</v>
      </c>
      <c r="C56" s="678"/>
      <c r="D56" s="678"/>
      <c r="E56" s="678"/>
      <c r="F56" s="678"/>
      <c r="G56" s="678"/>
      <c r="H56" s="678"/>
      <c r="I56" s="678"/>
      <c r="J56" s="678"/>
      <c r="K56" s="678"/>
      <c r="L56" s="678"/>
      <c r="M56" s="678"/>
      <c r="N56" s="678"/>
      <c r="O56" s="678"/>
      <c r="P56" s="678"/>
      <c r="Q56" s="678"/>
      <c r="R56" s="678"/>
      <c r="S56" s="678"/>
      <c r="T56" s="678"/>
      <c r="U56" s="678"/>
      <c r="V56" s="678"/>
      <c r="W56" s="678"/>
      <c r="X56" s="678"/>
      <c r="Y56" s="678"/>
      <c r="Z56" s="884"/>
      <c r="AA56" s="884"/>
      <c r="AB56" s="884"/>
    </row>
    <row r="57" customFormat="false" ht="30" hidden="false" customHeight="true" outlineLevel="0" collapsed="false">
      <c r="A57" s="538" t="s">
        <v>792</v>
      </c>
      <c r="B57" s="678" t="s">
        <v>793</v>
      </c>
      <c r="C57" s="678"/>
      <c r="D57" s="678"/>
      <c r="E57" s="678"/>
      <c r="F57" s="678"/>
      <c r="G57" s="678"/>
      <c r="H57" s="678"/>
      <c r="I57" s="678"/>
      <c r="J57" s="678"/>
      <c r="K57" s="678"/>
      <c r="L57" s="678"/>
      <c r="M57" s="678"/>
      <c r="N57" s="678"/>
      <c r="O57" s="678"/>
      <c r="P57" s="678"/>
      <c r="Q57" s="678"/>
      <c r="R57" s="678"/>
      <c r="S57" s="678"/>
      <c r="T57" s="678"/>
      <c r="U57" s="678"/>
      <c r="V57" s="678"/>
      <c r="W57" s="678"/>
      <c r="X57" s="678"/>
      <c r="Y57" s="678"/>
      <c r="Z57" s="892"/>
      <c r="AA57" s="892"/>
      <c r="AB57" s="892"/>
    </row>
    <row r="58" customFormat="false" ht="40.5" hidden="false" customHeight="true" outlineLevel="0" collapsed="false">
      <c r="A58" s="538" t="s">
        <v>794</v>
      </c>
      <c r="B58" s="678" t="s">
        <v>776</v>
      </c>
      <c r="C58" s="678"/>
      <c r="D58" s="678"/>
      <c r="E58" s="678"/>
      <c r="F58" s="678"/>
      <c r="G58" s="678"/>
      <c r="H58" s="678"/>
      <c r="I58" s="678"/>
      <c r="J58" s="678"/>
      <c r="K58" s="678"/>
      <c r="L58" s="678"/>
      <c r="M58" s="678"/>
      <c r="N58" s="678"/>
      <c r="O58" s="678"/>
      <c r="P58" s="678"/>
      <c r="Q58" s="678"/>
      <c r="R58" s="678"/>
      <c r="S58" s="678"/>
      <c r="T58" s="678"/>
      <c r="U58" s="678"/>
      <c r="V58" s="678"/>
      <c r="W58" s="678"/>
      <c r="X58" s="678"/>
      <c r="Y58" s="678"/>
      <c r="Z58" s="892"/>
      <c r="AA58" s="892"/>
      <c r="AB58" s="892"/>
    </row>
    <row r="59" customFormat="false" ht="30" hidden="false" customHeight="true" outlineLevel="0" collapsed="false">
      <c r="A59" s="538" t="s">
        <v>795</v>
      </c>
      <c r="B59" s="669" t="s">
        <v>778</v>
      </c>
      <c r="C59" s="669"/>
      <c r="D59" s="669"/>
      <c r="E59" s="669"/>
      <c r="F59" s="669"/>
      <c r="G59" s="669"/>
      <c r="H59" s="669"/>
      <c r="I59" s="669"/>
      <c r="J59" s="669"/>
      <c r="K59" s="669"/>
      <c r="L59" s="669"/>
      <c r="M59" s="669"/>
      <c r="N59" s="669"/>
      <c r="O59" s="669"/>
      <c r="P59" s="669"/>
      <c r="Q59" s="669"/>
      <c r="R59" s="669"/>
      <c r="S59" s="669"/>
      <c r="T59" s="669"/>
      <c r="U59" s="669"/>
      <c r="V59" s="669"/>
      <c r="W59" s="669"/>
      <c r="X59" s="669"/>
      <c r="Y59" s="669"/>
      <c r="Z59" s="893" t="n">
        <f aca="false">SUM(Z45:AB46,Z48:AB49,Z51:AB52,Z54:AB58)</f>
        <v>0</v>
      </c>
      <c r="AA59" s="893"/>
      <c r="AB59" s="893"/>
    </row>
    <row r="60" customFormat="false" ht="14.25" hidden="false" customHeight="true" outlineLevel="0" collapsed="false">
      <c r="A60" s="894" t="s">
        <v>796</v>
      </c>
      <c r="B60" s="669" t="s">
        <v>780</v>
      </c>
      <c r="C60" s="669"/>
      <c r="D60" s="669"/>
      <c r="E60" s="669"/>
      <c r="F60" s="669"/>
      <c r="G60" s="669"/>
      <c r="H60" s="669"/>
      <c r="I60" s="911" t="str">
        <f aca="false">IF(Z59&gt;0,"Wpisz wartość kursu EUR do PLN","nd")</f>
        <v>nd</v>
      </c>
      <c r="J60" s="911"/>
      <c r="K60" s="911"/>
      <c r="L60" s="896"/>
      <c r="M60" s="897"/>
      <c r="N60" s="897"/>
      <c r="O60" s="897"/>
      <c r="P60" s="897"/>
      <c r="Q60" s="897"/>
      <c r="R60" s="897"/>
      <c r="S60" s="897"/>
      <c r="T60" s="897"/>
      <c r="U60" s="897"/>
      <c r="V60" s="897"/>
      <c r="W60" s="897"/>
      <c r="X60" s="897"/>
      <c r="Y60" s="681" t="s">
        <v>781</v>
      </c>
      <c r="Z60" s="893" t="str">
        <f aca="false">IF(Z59=0,"",W38-Z59)</f>
        <v/>
      </c>
      <c r="AA60" s="893"/>
      <c r="AB60" s="893"/>
    </row>
    <row r="61" customFormat="false" ht="14.25" hidden="false" customHeight="true" outlineLevel="0" collapsed="false">
      <c r="A61" s="894"/>
      <c r="B61" s="669"/>
      <c r="C61" s="669"/>
      <c r="D61" s="669"/>
      <c r="E61" s="669"/>
      <c r="F61" s="669"/>
      <c r="G61" s="669"/>
      <c r="H61" s="669"/>
      <c r="I61" s="911"/>
      <c r="J61" s="911"/>
      <c r="K61" s="911"/>
      <c r="L61" s="898" t="s">
        <v>782</v>
      </c>
      <c r="M61" s="898"/>
      <c r="N61" s="213"/>
      <c r="O61" s="213"/>
      <c r="P61" s="684" t="s">
        <v>290</v>
      </c>
      <c r="Q61" s="213"/>
      <c r="R61" s="213"/>
      <c r="S61" s="684" t="s">
        <v>290</v>
      </c>
      <c r="T61" s="213"/>
      <c r="U61" s="213"/>
      <c r="V61" s="213"/>
      <c r="W61" s="213"/>
      <c r="X61" s="780"/>
      <c r="Y61" s="681"/>
      <c r="Z61" s="893"/>
      <c r="AA61" s="893"/>
      <c r="AB61" s="893"/>
    </row>
    <row r="62" customFormat="false" ht="26.25" hidden="false" customHeight="true" outlineLevel="0" collapsed="false">
      <c r="A62" s="894"/>
      <c r="B62" s="669"/>
      <c r="C62" s="669"/>
      <c r="D62" s="669"/>
      <c r="E62" s="669"/>
      <c r="F62" s="669"/>
      <c r="G62" s="669"/>
      <c r="H62" s="669"/>
      <c r="I62" s="911"/>
      <c r="J62" s="911"/>
      <c r="K62" s="911"/>
      <c r="L62" s="898"/>
      <c r="M62" s="898"/>
      <c r="N62" s="899" t="s">
        <v>22</v>
      </c>
      <c r="O62" s="899"/>
      <c r="P62" s="899"/>
      <c r="Q62" s="899"/>
      <c r="R62" s="899"/>
      <c r="S62" s="899"/>
      <c r="T62" s="899"/>
      <c r="U62" s="899"/>
      <c r="V62" s="899"/>
      <c r="W62" s="899"/>
      <c r="X62" s="900"/>
      <c r="Y62" s="681" t="s">
        <v>57</v>
      </c>
      <c r="Z62" s="893" t="str">
        <f aca="false">IF(Z59=0,"",Z60*I60)</f>
        <v/>
      </c>
      <c r="AA62" s="893"/>
      <c r="AB62" s="893"/>
    </row>
    <row r="63" customFormat="false" ht="6" hidden="false" customHeight="true" outlineLevel="0" collapsed="false">
      <c r="A63" s="867"/>
      <c r="B63" s="868"/>
      <c r="C63" s="868"/>
      <c r="D63" s="868"/>
      <c r="E63" s="868"/>
      <c r="F63" s="868"/>
      <c r="G63" s="869"/>
      <c r="H63" s="869"/>
      <c r="I63" s="869"/>
      <c r="J63" s="870"/>
      <c r="K63" s="870"/>
      <c r="L63" s="870"/>
      <c r="M63" s="870"/>
      <c r="N63" s="870"/>
      <c r="O63" s="870"/>
      <c r="P63" s="870"/>
      <c r="Q63" s="870"/>
      <c r="R63" s="870"/>
      <c r="S63" s="870"/>
      <c r="T63" s="907"/>
      <c r="U63" s="210"/>
      <c r="V63" s="869"/>
      <c r="W63" s="869"/>
      <c r="X63" s="869"/>
      <c r="Y63" s="869"/>
      <c r="Z63" s="869"/>
      <c r="AA63" s="869"/>
      <c r="AB63" s="869"/>
    </row>
    <row r="64" customFormat="false" ht="6" hidden="false" customHeight="true" outlineLevel="0" collapsed="false">
      <c r="A64" s="867"/>
      <c r="B64" s="868"/>
      <c r="C64" s="868"/>
      <c r="D64" s="868"/>
      <c r="E64" s="868"/>
      <c r="F64" s="868"/>
      <c r="G64" s="869"/>
      <c r="H64" s="869"/>
      <c r="I64" s="869"/>
      <c r="J64" s="870"/>
      <c r="K64" s="870"/>
      <c r="L64" s="870"/>
      <c r="M64" s="870"/>
      <c r="N64" s="870"/>
      <c r="O64" s="870"/>
      <c r="P64" s="870"/>
      <c r="Q64" s="870"/>
      <c r="R64" s="870"/>
      <c r="S64" s="870"/>
      <c r="T64" s="907"/>
      <c r="U64" s="210"/>
      <c r="V64" s="869"/>
      <c r="W64" s="869"/>
      <c r="X64" s="869"/>
      <c r="Y64" s="869"/>
      <c r="Z64" s="869"/>
      <c r="AA64" s="869"/>
      <c r="AB64" s="869"/>
    </row>
    <row r="65" customFormat="false" ht="15" hidden="false" customHeight="true" outlineLevel="0" collapsed="false">
      <c r="A65" s="669" t="s">
        <v>797</v>
      </c>
      <c r="B65" s="669"/>
      <c r="C65" s="669"/>
      <c r="D65" s="669"/>
      <c r="E65" s="669"/>
      <c r="F65" s="669"/>
      <c r="G65" s="669"/>
      <c r="H65" s="669"/>
      <c r="I65" s="669"/>
      <c r="J65" s="669"/>
      <c r="K65" s="669"/>
      <c r="L65" s="669"/>
      <c r="M65" s="669"/>
      <c r="N65" s="669"/>
      <c r="O65" s="669"/>
      <c r="P65" s="669"/>
      <c r="Q65" s="669"/>
      <c r="R65" s="669"/>
      <c r="S65" s="669"/>
      <c r="T65" s="669"/>
      <c r="U65" s="669"/>
      <c r="V65" s="669"/>
      <c r="W65" s="871" t="n">
        <v>100000</v>
      </c>
      <c r="X65" s="871"/>
      <c r="Y65" s="871"/>
      <c r="Z65" s="871"/>
      <c r="AA65" s="872" t="s">
        <v>24</v>
      </c>
      <c r="AB65" s="873" t="str">
        <f aca="false">IF(Z87=0,"","x")</f>
        <v/>
      </c>
    </row>
    <row r="66" customFormat="false" ht="3" hidden="false" customHeight="true" outlineLevel="0" collapsed="false">
      <c r="A66" s="669"/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669"/>
      <c r="O66" s="669"/>
      <c r="P66" s="669"/>
      <c r="Q66" s="669"/>
      <c r="R66" s="669"/>
      <c r="S66" s="669"/>
      <c r="T66" s="669"/>
      <c r="U66" s="669"/>
      <c r="V66" s="669"/>
      <c r="W66" s="871"/>
      <c r="X66" s="871"/>
      <c r="Y66" s="871"/>
      <c r="Z66" s="871"/>
      <c r="AB66" s="873"/>
    </row>
    <row r="67" customFormat="false" ht="3" hidden="false" customHeight="true" outlineLevel="0" collapsed="false">
      <c r="A67" s="867"/>
      <c r="B67" s="868"/>
      <c r="C67" s="868"/>
      <c r="D67" s="868"/>
      <c r="E67" s="868"/>
      <c r="F67" s="868"/>
      <c r="G67" s="869"/>
      <c r="H67" s="869"/>
      <c r="I67" s="869"/>
      <c r="J67" s="870"/>
      <c r="K67" s="870"/>
      <c r="L67" s="870"/>
      <c r="M67" s="870"/>
      <c r="N67" s="870"/>
      <c r="O67" s="870"/>
      <c r="P67" s="870"/>
      <c r="Q67" s="870"/>
      <c r="R67" s="870"/>
      <c r="S67" s="870"/>
      <c r="T67" s="907"/>
      <c r="U67" s="210"/>
      <c r="V67" s="869"/>
      <c r="W67" s="869"/>
      <c r="X67" s="869"/>
      <c r="Y67" s="869"/>
      <c r="Z67" s="869"/>
      <c r="AA67" s="869"/>
      <c r="AB67" s="869"/>
    </row>
    <row r="68" customFormat="false" ht="21" hidden="false" customHeight="true" outlineLevel="0" collapsed="false">
      <c r="A68" s="810" t="s">
        <v>798</v>
      </c>
      <c r="B68" s="810"/>
      <c r="C68" s="810"/>
      <c r="D68" s="810"/>
      <c r="E68" s="810"/>
      <c r="F68" s="810"/>
      <c r="G68" s="810"/>
      <c r="H68" s="810"/>
      <c r="I68" s="810"/>
      <c r="J68" s="810"/>
      <c r="K68" s="810"/>
      <c r="L68" s="810"/>
      <c r="M68" s="810"/>
      <c r="N68" s="810"/>
      <c r="O68" s="810"/>
      <c r="P68" s="810"/>
      <c r="Q68" s="810"/>
      <c r="R68" s="810"/>
      <c r="S68" s="810"/>
      <c r="T68" s="810"/>
      <c r="U68" s="810"/>
      <c r="V68" s="810"/>
      <c r="W68" s="810"/>
      <c r="X68" s="810"/>
      <c r="Y68" s="810"/>
      <c r="Z68" s="810"/>
      <c r="AA68" s="810"/>
      <c r="AB68" s="810"/>
    </row>
    <row r="69" customFormat="false" ht="3" hidden="false" customHeight="true" outlineLevel="0" collapsed="false">
      <c r="A69" s="284"/>
      <c r="B69" s="284"/>
      <c r="C69" s="284"/>
      <c r="D69" s="284"/>
      <c r="E69" s="284"/>
      <c r="F69" s="284"/>
      <c r="G69" s="284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874"/>
    </row>
    <row r="70" customFormat="false" ht="15.75" hidden="false" customHeight="true" outlineLevel="0" collapsed="false">
      <c r="A70" s="669" t="s">
        <v>753</v>
      </c>
      <c r="B70" s="669"/>
      <c r="C70" s="669"/>
      <c r="D70" s="669"/>
      <c r="E70" s="669"/>
      <c r="F70" s="669"/>
      <c r="G70" s="669"/>
      <c r="H70" s="669"/>
      <c r="I70" s="669"/>
      <c r="J70" s="669"/>
      <c r="K70" s="669"/>
      <c r="L70" s="669"/>
      <c r="M70" s="669"/>
      <c r="N70" s="669"/>
      <c r="O70" s="669"/>
      <c r="P70" s="669"/>
      <c r="Q70" s="669"/>
      <c r="R70" s="669"/>
      <c r="S70" s="669"/>
      <c r="T70" s="669"/>
      <c r="U70" s="669"/>
      <c r="V70" s="669"/>
      <c r="W70" s="669"/>
      <c r="X70" s="669"/>
      <c r="Y70" s="669"/>
      <c r="Z70" s="669"/>
      <c r="AA70" s="669"/>
      <c r="AB70" s="669"/>
    </row>
    <row r="71" customFormat="false" ht="38.25" hidden="false" customHeight="true" outlineLevel="0" collapsed="false">
      <c r="A71" s="875" t="s">
        <v>754</v>
      </c>
      <c r="B71" s="875"/>
      <c r="C71" s="875" t="s">
        <v>755</v>
      </c>
      <c r="D71" s="875"/>
      <c r="E71" s="875"/>
      <c r="F71" s="875" t="s">
        <v>756</v>
      </c>
      <c r="G71" s="875"/>
      <c r="H71" s="875"/>
      <c r="I71" s="875"/>
      <c r="J71" s="875"/>
      <c r="K71" s="875" t="s">
        <v>757</v>
      </c>
      <c r="L71" s="875"/>
      <c r="M71" s="875"/>
      <c r="N71" s="875"/>
      <c r="O71" s="875"/>
      <c r="P71" s="875" t="s">
        <v>799</v>
      </c>
      <c r="Q71" s="875"/>
      <c r="R71" s="875"/>
      <c r="S71" s="875"/>
      <c r="T71" s="875"/>
      <c r="U71" s="875"/>
      <c r="V71" s="876" t="s">
        <v>759</v>
      </c>
      <c r="W71" s="876"/>
      <c r="X71" s="876"/>
      <c r="Y71" s="876"/>
      <c r="Z71" s="875" t="s">
        <v>760</v>
      </c>
      <c r="AA71" s="875"/>
      <c r="AB71" s="875"/>
    </row>
    <row r="72" customFormat="false" ht="18.75" hidden="false" customHeight="true" outlineLevel="0" collapsed="false">
      <c r="A72" s="890" t="s">
        <v>800</v>
      </c>
      <c r="B72" s="890"/>
      <c r="C72" s="890"/>
      <c r="D72" s="890"/>
      <c r="E72" s="890"/>
      <c r="F72" s="890"/>
      <c r="G72" s="890"/>
      <c r="H72" s="890"/>
      <c r="I72" s="890"/>
      <c r="J72" s="890"/>
      <c r="K72" s="890"/>
      <c r="L72" s="890"/>
      <c r="M72" s="890"/>
      <c r="N72" s="890"/>
      <c r="O72" s="890"/>
      <c r="P72" s="890"/>
      <c r="Q72" s="890"/>
      <c r="R72" s="890"/>
      <c r="S72" s="890"/>
      <c r="T72" s="890"/>
      <c r="U72" s="890"/>
      <c r="V72" s="890"/>
      <c r="W72" s="890"/>
      <c r="X72" s="890"/>
      <c r="Y72" s="890"/>
      <c r="Z72" s="890"/>
      <c r="AA72" s="890"/>
      <c r="AB72" s="890"/>
    </row>
    <row r="73" customFormat="false" ht="42" hidden="false" customHeight="true" outlineLevel="0" collapsed="false">
      <c r="A73" s="881"/>
      <c r="B73" s="881"/>
      <c r="C73" s="908"/>
      <c r="D73" s="908"/>
      <c r="E73" s="908"/>
      <c r="F73" s="881"/>
      <c r="G73" s="881"/>
      <c r="H73" s="881"/>
      <c r="I73" s="881"/>
      <c r="J73" s="881"/>
      <c r="K73" s="882" t="s">
        <v>763</v>
      </c>
      <c r="L73" s="882"/>
      <c r="M73" s="882"/>
      <c r="N73" s="882"/>
      <c r="O73" s="882"/>
      <c r="P73" s="881"/>
      <c r="Q73" s="881"/>
      <c r="R73" s="881"/>
      <c r="S73" s="881"/>
      <c r="T73" s="881"/>
      <c r="U73" s="881"/>
      <c r="V73" s="909"/>
      <c r="W73" s="909"/>
      <c r="X73" s="909"/>
      <c r="Y73" s="909"/>
      <c r="Z73" s="884"/>
      <c r="AA73" s="884"/>
      <c r="AB73" s="884"/>
    </row>
    <row r="74" s="886" customFormat="true" ht="41.25" hidden="false" customHeight="true" outlineLevel="0" collapsed="false">
      <c r="A74" s="881"/>
      <c r="B74" s="881"/>
      <c r="C74" s="908"/>
      <c r="D74" s="908"/>
      <c r="E74" s="908"/>
      <c r="F74" s="881"/>
      <c r="G74" s="881"/>
      <c r="H74" s="881"/>
      <c r="I74" s="881"/>
      <c r="J74" s="881"/>
      <c r="K74" s="885" t="s">
        <v>763</v>
      </c>
      <c r="L74" s="885"/>
      <c r="M74" s="885"/>
      <c r="N74" s="885"/>
      <c r="O74" s="885"/>
      <c r="P74" s="881"/>
      <c r="Q74" s="881"/>
      <c r="R74" s="881"/>
      <c r="S74" s="881"/>
      <c r="T74" s="881"/>
      <c r="U74" s="881"/>
      <c r="V74" s="909"/>
      <c r="W74" s="909"/>
      <c r="X74" s="909"/>
      <c r="Y74" s="909"/>
      <c r="Z74" s="884"/>
      <c r="AA74" s="884"/>
      <c r="AB74" s="884"/>
    </row>
    <row r="75" customFormat="false" ht="18.75" hidden="false" customHeight="true" outlineLevel="0" collapsed="false">
      <c r="A75" s="877" t="s">
        <v>801</v>
      </c>
      <c r="B75" s="877"/>
      <c r="C75" s="877"/>
      <c r="D75" s="877"/>
      <c r="E75" s="877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877"/>
      <c r="AA75" s="877"/>
      <c r="AB75" s="877"/>
      <c r="AD75" s="658" t="s">
        <v>194</v>
      </c>
    </row>
    <row r="76" customFormat="false" ht="42" hidden="false" customHeight="true" outlineLevel="0" collapsed="false">
      <c r="A76" s="881"/>
      <c r="B76" s="881"/>
      <c r="C76" s="908"/>
      <c r="D76" s="908"/>
      <c r="E76" s="908"/>
      <c r="F76" s="881"/>
      <c r="G76" s="881"/>
      <c r="H76" s="881"/>
      <c r="I76" s="881"/>
      <c r="J76" s="881"/>
      <c r="K76" s="882" t="s">
        <v>765</v>
      </c>
      <c r="L76" s="882"/>
      <c r="M76" s="882"/>
      <c r="N76" s="882"/>
      <c r="O76" s="882"/>
      <c r="P76" s="881"/>
      <c r="Q76" s="881"/>
      <c r="R76" s="881"/>
      <c r="S76" s="881"/>
      <c r="T76" s="881"/>
      <c r="U76" s="881"/>
      <c r="V76" s="909"/>
      <c r="W76" s="909"/>
      <c r="X76" s="909"/>
      <c r="Y76" s="909"/>
      <c r="Z76" s="884"/>
      <c r="AA76" s="884"/>
      <c r="AB76" s="884"/>
      <c r="AD76" s="389" t="s">
        <v>196</v>
      </c>
    </row>
    <row r="77" s="886" customFormat="true" ht="42" hidden="false" customHeight="true" outlineLevel="0" collapsed="false">
      <c r="A77" s="881"/>
      <c r="B77" s="881"/>
      <c r="C77" s="908"/>
      <c r="D77" s="908"/>
      <c r="E77" s="908"/>
      <c r="F77" s="881"/>
      <c r="G77" s="881"/>
      <c r="H77" s="881"/>
      <c r="I77" s="881"/>
      <c r="J77" s="881"/>
      <c r="K77" s="885" t="s">
        <v>765</v>
      </c>
      <c r="L77" s="885"/>
      <c r="M77" s="885"/>
      <c r="N77" s="885"/>
      <c r="O77" s="885"/>
      <c r="P77" s="881"/>
      <c r="Q77" s="881"/>
      <c r="R77" s="881"/>
      <c r="S77" s="881"/>
      <c r="T77" s="881"/>
      <c r="U77" s="881"/>
      <c r="V77" s="909"/>
      <c r="W77" s="909"/>
      <c r="X77" s="909"/>
      <c r="Y77" s="909"/>
      <c r="Z77" s="884"/>
      <c r="AA77" s="884"/>
      <c r="AB77" s="884"/>
    </row>
    <row r="78" customFormat="false" ht="18" hidden="false" customHeight="true" outlineLevel="0" collapsed="false">
      <c r="A78" s="910" t="s">
        <v>802</v>
      </c>
      <c r="B78" s="910"/>
      <c r="C78" s="910"/>
      <c r="D78" s="910"/>
      <c r="E78" s="910"/>
      <c r="F78" s="910"/>
      <c r="G78" s="910"/>
      <c r="H78" s="910"/>
      <c r="I78" s="910"/>
      <c r="J78" s="910"/>
      <c r="K78" s="910"/>
      <c r="L78" s="910"/>
      <c r="M78" s="910"/>
      <c r="N78" s="910"/>
      <c r="O78" s="910"/>
      <c r="P78" s="910"/>
      <c r="Q78" s="910"/>
      <c r="R78" s="910"/>
      <c r="S78" s="910"/>
      <c r="T78" s="910"/>
      <c r="U78" s="910"/>
      <c r="V78" s="910"/>
      <c r="W78" s="910"/>
      <c r="X78" s="910"/>
      <c r="Y78" s="910"/>
      <c r="Z78" s="910"/>
      <c r="AA78" s="910"/>
      <c r="AB78" s="910"/>
    </row>
    <row r="79" customFormat="false" ht="42" hidden="false" customHeight="true" outlineLevel="0" collapsed="false">
      <c r="A79" s="881" t="s">
        <v>150</v>
      </c>
      <c r="B79" s="881"/>
      <c r="C79" s="912" t="s">
        <v>150</v>
      </c>
      <c r="D79" s="912"/>
      <c r="E79" s="912"/>
      <c r="F79" s="881" t="s">
        <v>150</v>
      </c>
      <c r="G79" s="881"/>
      <c r="H79" s="881"/>
      <c r="I79" s="881"/>
      <c r="J79" s="881"/>
      <c r="K79" s="882" t="s">
        <v>767</v>
      </c>
      <c r="L79" s="882"/>
      <c r="M79" s="882"/>
      <c r="N79" s="882"/>
      <c r="O79" s="882"/>
      <c r="P79" s="881" t="s">
        <v>150</v>
      </c>
      <c r="Q79" s="881"/>
      <c r="R79" s="881"/>
      <c r="S79" s="881"/>
      <c r="T79" s="881"/>
      <c r="U79" s="881"/>
      <c r="V79" s="909"/>
      <c r="W79" s="909"/>
      <c r="X79" s="909"/>
      <c r="Y79" s="909"/>
      <c r="Z79" s="884"/>
      <c r="AA79" s="884"/>
      <c r="AB79" s="884"/>
    </row>
    <row r="80" s="886" customFormat="true" ht="42" hidden="false" customHeight="true" outlineLevel="0" collapsed="false">
      <c r="A80" s="881" t="s">
        <v>150</v>
      </c>
      <c r="B80" s="881"/>
      <c r="C80" s="912" t="s">
        <v>150</v>
      </c>
      <c r="D80" s="912"/>
      <c r="E80" s="912"/>
      <c r="F80" s="881" t="s">
        <v>150</v>
      </c>
      <c r="G80" s="881"/>
      <c r="H80" s="881"/>
      <c r="I80" s="881"/>
      <c r="J80" s="881"/>
      <c r="K80" s="885" t="s">
        <v>767</v>
      </c>
      <c r="L80" s="885"/>
      <c r="M80" s="885"/>
      <c r="N80" s="885"/>
      <c r="O80" s="885"/>
      <c r="P80" s="881" t="s">
        <v>150</v>
      </c>
      <c r="Q80" s="881"/>
      <c r="R80" s="881"/>
      <c r="S80" s="881"/>
      <c r="T80" s="881"/>
      <c r="U80" s="881"/>
      <c r="V80" s="909"/>
      <c r="W80" s="909"/>
      <c r="X80" s="909"/>
      <c r="Y80" s="909"/>
      <c r="Z80" s="884"/>
      <c r="AA80" s="884"/>
      <c r="AB80" s="884"/>
    </row>
    <row r="81" customFormat="false" ht="18" hidden="false" customHeight="true" outlineLevel="0" collapsed="false">
      <c r="A81" s="890" t="s">
        <v>803</v>
      </c>
      <c r="B81" s="890"/>
      <c r="C81" s="890"/>
      <c r="D81" s="890"/>
      <c r="E81" s="890"/>
      <c r="F81" s="890"/>
      <c r="G81" s="890"/>
      <c r="H81" s="890"/>
      <c r="I81" s="890"/>
      <c r="J81" s="890"/>
      <c r="K81" s="890"/>
      <c r="L81" s="890"/>
      <c r="M81" s="890"/>
      <c r="N81" s="890"/>
      <c r="O81" s="890"/>
      <c r="P81" s="890"/>
      <c r="Q81" s="890"/>
      <c r="R81" s="890"/>
      <c r="S81" s="890"/>
      <c r="T81" s="890"/>
      <c r="U81" s="890"/>
      <c r="V81" s="890"/>
      <c r="W81" s="890"/>
      <c r="X81" s="890"/>
      <c r="Y81" s="890"/>
      <c r="Z81" s="890"/>
      <c r="AA81" s="890"/>
      <c r="AB81" s="890"/>
    </row>
    <row r="82" customFormat="false" ht="42.75" hidden="false" customHeight="true" outlineLevel="0" collapsed="false">
      <c r="A82" s="881" t="s">
        <v>150</v>
      </c>
      <c r="B82" s="881"/>
      <c r="C82" s="912" t="s">
        <v>150</v>
      </c>
      <c r="D82" s="912"/>
      <c r="E82" s="912"/>
      <c r="F82" s="881" t="s">
        <v>150</v>
      </c>
      <c r="G82" s="881"/>
      <c r="H82" s="881"/>
      <c r="I82" s="881"/>
      <c r="J82" s="881"/>
      <c r="K82" s="882" t="s">
        <v>804</v>
      </c>
      <c r="L82" s="882"/>
      <c r="M82" s="882"/>
      <c r="N82" s="882"/>
      <c r="O82" s="882"/>
      <c r="P82" s="881" t="s">
        <v>150</v>
      </c>
      <c r="Q82" s="881"/>
      <c r="R82" s="881"/>
      <c r="S82" s="881"/>
      <c r="T82" s="881"/>
      <c r="U82" s="881"/>
      <c r="V82" s="909"/>
      <c r="W82" s="909"/>
      <c r="X82" s="909"/>
      <c r="Y82" s="909"/>
      <c r="Z82" s="884"/>
      <c r="AA82" s="884"/>
      <c r="AB82" s="884"/>
    </row>
    <row r="83" s="886" customFormat="true" ht="42.75" hidden="false" customHeight="true" outlineLevel="0" collapsed="false">
      <c r="A83" s="881" t="s">
        <v>150</v>
      </c>
      <c r="B83" s="881"/>
      <c r="C83" s="912" t="s">
        <v>150</v>
      </c>
      <c r="D83" s="912"/>
      <c r="E83" s="912"/>
      <c r="F83" s="881" t="s">
        <v>150</v>
      </c>
      <c r="G83" s="881"/>
      <c r="H83" s="881"/>
      <c r="I83" s="881"/>
      <c r="J83" s="881"/>
      <c r="K83" s="885" t="s">
        <v>804</v>
      </c>
      <c r="L83" s="885"/>
      <c r="M83" s="885"/>
      <c r="N83" s="885"/>
      <c r="O83" s="885"/>
      <c r="P83" s="881" t="s">
        <v>150</v>
      </c>
      <c r="Q83" s="881"/>
      <c r="R83" s="881"/>
      <c r="S83" s="881"/>
      <c r="T83" s="881"/>
      <c r="U83" s="881"/>
      <c r="V83" s="909"/>
      <c r="W83" s="909"/>
      <c r="X83" s="909"/>
      <c r="Y83" s="909"/>
      <c r="Z83" s="884"/>
      <c r="AA83" s="884"/>
      <c r="AB83" s="884"/>
    </row>
    <row r="84" customFormat="false" ht="33.75" hidden="false" customHeight="true" outlineLevel="0" collapsed="false">
      <c r="A84" s="538" t="s">
        <v>805</v>
      </c>
      <c r="B84" s="678" t="s">
        <v>772</v>
      </c>
      <c r="C84" s="678"/>
      <c r="D84" s="678"/>
      <c r="E84" s="678"/>
      <c r="F84" s="678"/>
      <c r="G84" s="678"/>
      <c r="H84" s="678"/>
      <c r="I84" s="678"/>
      <c r="J84" s="678"/>
      <c r="K84" s="678"/>
      <c r="L84" s="678"/>
      <c r="M84" s="678"/>
      <c r="N84" s="678"/>
      <c r="O84" s="678"/>
      <c r="P84" s="678"/>
      <c r="Q84" s="678"/>
      <c r="R84" s="678"/>
      <c r="S84" s="678"/>
      <c r="T84" s="678"/>
      <c r="U84" s="678"/>
      <c r="V84" s="678"/>
      <c r="W84" s="678"/>
      <c r="X84" s="678"/>
      <c r="Y84" s="678"/>
      <c r="Z84" s="884"/>
      <c r="AA84" s="884"/>
      <c r="AB84" s="884"/>
    </row>
    <row r="85" customFormat="false" ht="30" hidden="false" customHeight="true" outlineLevel="0" collapsed="false">
      <c r="A85" s="538" t="s">
        <v>806</v>
      </c>
      <c r="B85" s="678" t="s">
        <v>793</v>
      </c>
      <c r="C85" s="678"/>
      <c r="D85" s="678"/>
      <c r="E85" s="678"/>
      <c r="F85" s="678"/>
      <c r="G85" s="678"/>
      <c r="H85" s="678"/>
      <c r="I85" s="678"/>
      <c r="J85" s="678"/>
      <c r="K85" s="678"/>
      <c r="L85" s="678"/>
      <c r="M85" s="678"/>
      <c r="N85" s="678"/>
      <c r="O85" s="678"/>
      <c r="P85" s="678"/>
      <c r="Q85" s="678"/>
      <c r="R85" s="678"/>
      <c r="S85" s="678"/>
      <c r="T85" s="678"/>
      <c r="U85" s="678"/>
      <c r="V85" s="678"/>
      <c r="W85" s="678"/>
      <c r="X85" s="678"/>
      <c r="Y85" s="678"/>
      <c r="Z85" s="892"/>
      <c r="AA85" s="892"/>
      <c r="AB85" s="892"/>
    </row>
    <row r="86" customFormat="false" ht="40.5" hidden="false" customHeight="true" outlineLevel="0" collapsed="false">
      <c r="A86" s="538" t="s">
        <v>807</v>
      </c>
      <c r="B86" s="678" t="s">
        <v>776</v>
      </c>
      <c r="C86" s="678"/>
      <c r="D86" s="678"/>
      <c r="E86" s="678"/>
      <c r="F86" s="678"/>
      <c r="G86" s="678"/>
      <c r="H86" s="678"/>
      <c r="I86" s="678"/>
      <c r="J86" s="678"/>
      <c r="K86" s="678"/>
      <c r="L86" s="678"/>
      <c r="M86" s="678"/>
      <c r="N86" s="678"/>
      <c r="O86" s="678"/>
      <c r="P86" s="678"/>
      <c r="Q86" s="678"/>
      <c r="R86" s="678"/>
      <c r="S86" s="678"/>
      <c r="T86" s="678"/>
      <c r="U86" s="678"/>
      <c r="V86" s="678"/>
      <c r="W86" s="678"/>
      <c r="X86" s="678"/>
      <c r="Y86" s="678"/>
      <c r="Z86" s="892"/>
      <c r="AA86" s="892"/>
      <c r="AB86" s="892"/>
    </row>
    <row r="87" customFormat="false" ht="30" hidden="false" customHeight="true" outlineLevel="0" collapsed="false">
      <c r="A87" s="538" t="s">
        <v>808</v>
      </c>
      <c r="B87" s="669" t="s">
        <v>778</v>
      </c>
      <c r="C87" s="669"/>
      <c r="D87" s="669"/>
      <c r="E87" s="669"/>
      <c r="F87" s="669"/>
      <c r="G87" s="669"/>
      <c r="H87" s="669"/>
      <c r="I87" s="669"/>
      <c r="J87" s="669"/>
      <c r="K87" s="669"/>
      <c r="L87" s="669"/>
      <c r="M87" s="669"/>
      <c r="N87" s="669"/>
      <c r="O87" s="669"/>
      <c r="P87" s="669"/>
      <c r="Q87" s="669"/>
      <c r="R87" s="669"/>
      <c r="S87" s="669"/>
      <c r="T87" s="669"/>
      <c r="U87" s="669"/>
      <c r="V87" s="669"/>
      <c r="W87" s="669"/>
      <c r="X87" s="669"/>
      <c r="Y87" s="669"/>
      <c r="Z87" s="893" t="n">
        <f aca="false">SUM(Z73:AB74,Z76:AB77,Z79:AB80,Z82:AB86)</f>
        <v>0</v>
      </c>
      <c r="AA87" s="893"/>
      <c r="AB87" s="893"/>
    </row>
    <row r="88" customFormat="false" ht="14.25" hidden="false" customHeight="true" outlineLevel="0" collapsed="false">
      <c r="A88" s="894" t="s">
        <v>809</v>
      </c>
      <c r="B88" s="678" t="s">
        <v>780</v>
      </c>
      <c r="C88" s="678"/>
      <c r="D88" s="678"/>
      <c r="E88" s="678"/>
      <c r="F88" s="678"/>
      <c r="G88" s="678"/>
      <c r="H88" s="678"/>
      <c r="I88" s="911" t="str">
        <f aca="false">IF(Z87&gt;0,"Wpisz wartość kursu EUR do PLN","nd")</f>
        <v>nd</v>
      </c>
      <c r="J88" s="911"/>
      <c r="K88" s="911"/>
      <c r="L88" s="896"/>
      <c r="M88" s="897"/>
      <c r="N88" s="897"/>
      <c r="O88" s="897"/>
      <c r="P88" s="897"/>
      <c r="Q88" s="897"/>
      <c r="R88" s="897"/>
      <c r="S88" s="897"/>
      <c r="T88" s="897"/>
      <c r="U88" s="897"/>
      <c r="V88" s="897"/>
      <c r="W88" s="897"/>
      <c r="X88" s="897"/>
      <c r="Y88" s="681" t="s">
        <v>781</v>
      </c>
      <c r="Z88" s="893" t="str">
        <f aca="false">IF(Z87=0,"",W65-Z87)</f>
        <v/>
      </c>
      <c r="AA88" s="893"/>
      <c r="AB88" s="893"/>
    </row>
    <row r="89" customFormat="false" ht="17.25" hidden="false" customHeight="true" outlineLevel="0" collapsed="false">
      <c r="A89" s="894"/>
      <c r="B89" s="678"/>
      <c r="C89" s="678"/>
      <c r="D89" s="678"/>
      <c r="E89" s="678"/>
      <c r="F89" s="678"/>
      <c r="G89" s="678"/>
      <c r="H89" s="678"/>
      <c r="I89" s="911"/>
      <c r="J89" s="911"/>
      <c r="K89" s="911"/>
      <c r="L89" s="898" t="s">
        <v>782</v>
      </c>
      <c r="M89" s="898"/>
      <c r="N89" s="213"/>
      <c r="O89" s="213"/>
      <c r="P89" s="913" t="s">
        <v>6</v>
      </c>
      <c r="Q89" s="213"/>
      <c r="R89" s="213"/>
      <c r="S89" s="913" t="s">
        <v>6</v>
      </c>
      <c r="T89" s="213"/>
      <c r="U89" s="213"/>
      <c r="V89" s="213"/>
      <c r="W89" s="213"/>
      <c r="X89" s="780"/>
      <c r="Y89" s="681"/>
      <c r="Z89" s="893"/>
      <c r="AA89" s="893"/>
      <c r="AB89" s="893"/>
    </row>
    <row r="90" customFormat="false" ht="26.25" hidden="false" customHeight="true" outlineLevel="0" collapsed="false">
      <c r="A90" s="894"/>
      <c r="B90" s="678"/>
      <c r="C90" s="678"/>
      <c r="D90" s="678"/>
      <c r="E90" s="678"/>
      <c r="F90" s="678"/>
      <c r="G90" s="678"/>
      <c r="H90" s="678"/>
      <c r="I90" s="911"/>
      <c r="J90" s="911"/>
      <c r="K90" s="911"/>
      <c r="L90" s="898"/>
      <c r="M90" s="898"/>
      <c r="N90" s="899" t="s">
        <v>22</v>
      </c>
      <c r="O90" s="899"/>
      <c r="P90" s="899"/>
      <c r="Q90" s="899"/>
      <c r="R90" s="899"/>
      <c r="S90" s="899"/>
      <c r="T90" s="899"/>
      <c r="U90" s="899"/>
      <c r="V90" s="899"/>
      <c r="W90" s="899"/>
      <c r="X90" s="900"/>
      <c r="Y90" s="681" t="s">
        <v>57</v>
      </c>
      <c r="Z90" s="893" t="str">
        <f aca="false">IF(Z87=0,"",Z88*I88)</f>
        <v/>
      </c>
      <c r="AA90" s="893"/>
      <c r="AB90" s="893"/>
    </row>
    <row r="91" customFormat="false" ht="6" hidden="false" customHeight="true" outlineLevel="0" collapsed="false">
      <c r="A91" s="914"/>
      <c r="B91" s="914"/>
      <c r="C91" s="914"/>
      <c r="D91" s="914"/>
      <c r="E91" s="914"/>
      <c r="F91" s="914"/>
      <c r="G91" s="914"/>
      <c r="H91" s="914"/>
      <c r="I91" s="914"/>
      <c r="J91" s="915"/>
      <c r="K91" s="915"/>
      <c r="L91" s="915"/>
      <c r="M91" s="915"/>
      <c r="N91" s="915"/>
      <c r="O91" s="916"/>
      <c r="P91" s="916"/>
      <c r="Q91" s="916"/>
      <c r="R91" s="916"/>
      <c r="S91" s="916"/>
      <c r="T91" s="916"/>
      <c r="U91" s="916"/>
      <c r="V91" s="916"/>
      <c r="W91" s="916"/>
      <c r="X91" s="916"/>
      <c r="Y91" s="916"/>
      <c r="Z91" s="916"/>
      <c r="AA91" s="916"/>
      <c r="AB91" s="916"/>
    </row>
    <row r="92" customFormat="false" ht="6" hidden="false" customHeight="true" outlineLevel="0" collapsed="false">
      <c r="A92" s="867"/>
      <c r="B92" s="868"/>
      <c r="C92" s="868"/>
      <c r="D92" s="868"/>
      <c r="E92" s="868"/>
      <c r="F92" s="868"/>
      <c r="G92" s="869"/>
      <c r="H92" s="869"/>
      <c r="I92" s="869"/>
      <c r="J92" s="870"/>
      <c r="K92" s="870"/>
      <c r="L92" s="870"/>
      <c r="M92" s="870"/>
      <c r="N92" s="870"/>
      <c r="O92" s="870"/>
      <c r="P92" s="870"/>
      <c r="Q92" s="870"/>
      <c r="R92" s="870"/>
      <c r="S92" s="870"/>
      <c r="T92" s="907"/>
      <c r="U92" s="210"/>
      <c r="V92" s="869"/>
      <c r="W92" s="869"/>
      <c r="X92" s="869"/>
      <c r="Y92" s="869"/>
      <c r="Z92" s="869"/>
      <c r="AA92" s="869"/>
      <c r="AB92" s="869"/>
    </row>
    <row r="93" customFormat="false" ht="15" hidden="false" customHeight="true" outlineLevel="0" collapsed="false">
      <c r="A93" s="669" t="s">
        <v>810</v>
      </c>
      <c r="B93" s="669"/>
      <c r="C93" s="669"/>
      <c r="D93" s="669"/>
      <c r="E93" s="669"/>
      <c r="F93" s="669"/>
      <c r="G93" s="669"/>
      <c r="H93" s="669"/>
      <c r="I93" s="669"/>
      <c r="J93" s="669"/>
      <c r="K93" s="669"/>
      <c r="L93" s="669"/>
      <c r="M93" s="669"/>
      <c r="N93" s="669"/>
      <c r="O93" s="669"/>
      <c r="P93" s="669"/>
      <c r="Q93" s="669"/>
      <c r="R93" s="669"/>
      <c r="S93" s="669"/>
      <c r="T93" s="669"/>
      <c r="U93" s="669"/>
      <c r="V93" s="669"/>
      <c r="W93" s="871" t="n">
        <v>30000</v>
      </c>
      <c r="X93" s="871"/>
      <c r="Y93" s="871"/>
      <c r="Z93" s="871"/>
      <c r="AA93" s="872" t="s">
        <v>24</v>
      </c>
      <c r="AB93" s="873" t="str">
        <f aca="false">IF(Z114=0,"","x")</f>
        <v/>
      </c>
    </row>
    <row r="94" customFormat="false" ht="2.25" hidden="false" customHeight="true" outlineLevel="0" collapsed="false">
      <c r="A94" s="669"/>
      <c r="B94" s="669"/>
      <c r="C94" s="669"/>
      <c r="D94" s="669"/>
      <c r="E94" s="669"/>
      <c r="F94" s="669"/>
      <c r="G94" s="669"/>
      <c r="H94" s="669"/>
      <c r="I94" s="669"/>
      <c r="J94" s="669"/>
      <c r="K94" s="669"/>
      <c r="L94" s="669"/>
      <c r="M94" s="669"/>
      <c r="N94" s="669"/>
      <c r="O94" s="669"/>
      <c r="P94" s="669"/>
      <c r="Q94" s="669"/>
      <c r="R94" s="669"/>
      <c r="S94" s="669"/>
      <c r="T94" s="669"/>
      <c r="U94" s="669"/>
      <c r="V94" s="669"/>
      <c r="W94" s="871"/>
      <c r="X94" s="871"/>
      <c r="Y94" s="871"/>
      <c r="Z94" s="871"/>
      <c r="AA94" s="780"/>
      <c r="AB94" s="873"/>
    </row>
    <row r="95" customFormat="false" ht="22.5" hidden="false" customHeight="true" outlineLevel="0" collapsed="false">
      <c r="A95" s="810" t="s">
        <v>811</v>
      </c>
      <c r="B95" s="810"/>
      <c r="C95" s="810"/>
      <c r="D95" s="810"/>
      <c r="E95" s="810"/>
      <c r="F95" s="810"/>
      <c r="G95" s="810"/>
      <c r="H95" s="810"/>
      <c r="I95" s="810"/>
      <c r="J95" s="810"/>
      <c r="K95" s="810"/>
      <c r="L95" s="810"/>
      <c r="M95" s="810"/>
      <c r="N95" s="810"/>
      <c r="O95" s="810"/>
      <c r="P95" s="810"/>
      <c r="Q95" s="810"/>
      <c r="R95" s="810"/>
      <c r="S95" s="810"/>
      <c r="T95" s="810"/>
      <c r="U95" s="810"/>
      <c r="V95" s="810"/>
      <c r="W95" s="810"/>
      <c r="X95" s="810"/>
      <c r="Y95" s="810"/>
      <c r="Z95" s="810"/>
      <c r="AA95" s="810"/>
      <c r="AB95" s="810"/>
    </row>
    <row r="96" customFormat="false" ht="2.25" hidden="false" customHeight="true" outlineLevel="0" collapsed="false">
      <c r="A96" s="284"/>
      <c r="B96" s="284"/>
      <c r="C96" s="284"/>
      <c r="D96" s="284"/>
      <c r="E96" s="284"/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 s="284"/>
      <c r="U96" s="284"/>
      <c r="V96" s="284"/>
      <c r="W96" s="284"/>
      <c r="X96" s="284"/>
      <c r="Y96" s="284"/>
      <c r="Z96" s="284"/>
      <c r="AA96" s="284"/>
      <c r="AB96" s="874"/>
    </row>
    <row r="97" customFormat="false" ht="18" hidden="false" customHeight="true" outlineLevel="0" collapsed="false">
      <c r="A97" s="669" t="s">
        <v>753</v>
      </c>
      <c r="B97" s="669"/>
      <c r="C97" s="669"/>
      <c r="D97" s="669"/>
      <c r="E97" s="669"/>
      <c r="F97" s="669"/>
      <c r="G97" s="669"/>
      <c r="H97" s="669"/>
      <c r="I97" s="669"/>
      <c r="J97" s="669"/>
      <c r="K97" s="669"/>
      <c r="L97" s="669"/>
      <c r="M97" s="669"/>
      <c r="N97" s="669"/>
      <c r="O97" s="669"/>
      <c r="P97" s="669"/>
      <c r="Q97" s="669"/>
      <c r="R97" s="669"/>
      <c r="S97" s="669"/>
      <c r="T97" s="669"/>
      <c r="U97" s="669"/>
      <c r="V97" s="669"/>
      <c r="W97" s="669"/>
      <c r="X97" s="669"/>
      <c r="Y97" s="669"/>
      <c r="Z97" s="669"/>
      <c r="AA97" s="669"/>
      <c r="AB97" s="669"/>
    </row>
    <row r="98" customFormat="false" ht="35.25" hidden="false" customHeight="true" outlineLevel="0" collapsed="false">
      <c r="A98" s="875" t="s">
        <v>754</v>
      </c>
      <c r="B98" s="875"/>
      <c r="C98" s="875" t="s">
        <v>755</v>
      </c>
      <c r="D98" s="875"/>
      <c r="E98" s="875"/>
      <c r="F98" s="875" t="s">
        <v>756</v>
      </c>
      <c r="G98" s="875"/>
      <c r="H98" s="875"/>
      <c r="I98" s="875"/>
      <c r="J98" s="875"/>
      <c r="K98" s="875" t="s">
        <v>757</v>
      </c>
      <c r="L98" s="875"/>
      <c r="M98" s="875"/>
      <c r="N98" s="875"/>
      <c r="O98" s="875"/>
      <c r="P98" s="875" t="s">
        <v>758</v>
      </c>
      <c r="Q98" s="875"/>
      <c r="R98" s="875"/>
      <c r="S98" s="875"/>
      <c r="T98" s="875"/>
      <c r="U98" s="875"/>
      <c r="V98" s="876" t="s">
        <v>759</v>
      </c>
      <c r="W98" s="876"/>
      <c r="X98" s="876"/>
      <c r="Y98" s="876"/>
      <c r="Z98" s="875" t="s">
        <v>760</v>
      </c>
      <c r="AA98" s="875"/>
      <c r="AB98" s="875"/>
    </row>
    <row r="99" customFormat="false" ht="18" hidden="false" customHeight="true" outlineLevel="0" collapsed="false">
      <c r="A99" s="890" t="s">
        <v>812</v>
      </c>
      <c r="B99" s="890"/>
      <c r="C99" s="890"/>
      <c r="D99" s="890"/>
      <c r="E99" s="890"/>
      <c r="F99" s="890"/>
      <c r="G99" s="890"/>
      <c r="H99" s="890"/>
      <c r="I99" s="890"/>
      <c r="J99" s="890"/>
      <c r="K99" s="890"/>
      <c r="L99" s="890"/>
      <c r="M99" s="890"/>
      <c r="N99" s="890"/>
      <c r="O99" s="890"/>
      <c r="P99" s="890"/>
      <c r="Q99" s="890"/>
      <c r="R99" s="890"/>
      <c r="S99" s="890"/>
      <c r="T99" s="890"/>
      <c r="U99" s="890"/>
      <c r="V99" s="890"/>
      <c r="W99" s="890"/>
      <c r="X99" s="890"/>
      <c r="Y99" s="890"/>
      <c r="Z99" s="890"/>
      <c r="AA99" s="890"/>
      <c r="AB99" s="890"/>
    </row>
    <row r="100" customFormat="false" ht="42" hidden="false" customHeight="true" outlineLevel="0" collapsed="false">
      <c r="A100" s="881" t="s">
        <v>150</v>
      </c>
      <c r="B100" s="881"/>
      <c r="C100" s="908" t="s">
        <v>150</v>
      </c>
      <c r="D100" s="908"/>
      <c r="E100" s="908"/>
      <c r="F100" s="881" t="s">
        <v>150</v>
      </c>
      <c r="G100" s="881"/>
      <c r="H100" s="881"/>
      <c r="I100" s="881"/>
      <c r="J100" s="881"/>
      <c r="K100" s="882" t="s">
        <v>763</v>
      </c>
      <c r="L100" s="882"/>
      <c r="M100" s="882"/>
      <c r="N100" s="882"/>
      <c r="O100" s="882"/>
      <c r="P100" s="881" t="s">
        <v>150</v>
      </c>
      <c r="Q100" s="881"/>
      <c r="R100" s="881"/>
      <c r="S100" s="881"/>
      <c r="T100" s="881"/>
      <c r="U100" s="881"/>
      <c r="V100" s="909"/>
      <c r="W100" s="909"/>
      <c r="X100" s="909"/>
      <c r="Y100" s="909"/>
      <c r="Z100" s="884"/>
      <c r="AA100" s="884"/>
      <c r="AB100" s="884"/>
    </row>
    <row r="101" s="886" customFormat="true" ht="42" hidden="false" customHeight="true" outlineLevel="0" collapsed="false">
      <c r="A101" s="881"/>
      <c r="B101" s="881"/>
      <c r="C101" s="908"/>
      <c r="D101" s="908"/>
      <c r="E101" s="908"/>
      <c r="F101" s="881"/>
      <c r="G101" s="881"/>
      <c r="H101" s="881"/>
      <c r="I101" s="881"/>
      <c r="J101" s="881"/>
      <c r="K101" s="885" t="s">
        <v>763</v>
      </c>
      <c r="L101" s="885"/>
      <c r="M101" s="885"/>
      <c r="N101" s="885"/>
      <c r="O101" s="885"/>
      <c r="P101" s="881"/>
      <c r="Q101" s="881"/>
      <c r="R101" s="881"/>
      <c r="S101" s="881"/>
      <c r="T101" s="881"/>
      <c r="U101" s="881"/>
      <c r="V101" s="909"/>
      <c r="W101" s="909"/>
      <c r="X101" s="909"/>
      <c r="Y101" s="909"/>
      <c r="Z101" s="884"/>
      <c r="AA101" s="884"/>
      <c r="AB101" s="884"/>
    </row>
    <row r="102" customFormat="false" ht="21" hidden="false" customHeight="true" outlineLevel="0" collapsed="false">
      <c r="A102" s="877" t="s">
        <v>813</v>
      </c>
      <c r="B102" s="877"/>
      <c r="C102" s="877"/>
      <c r="D102" s="877"/>
      <c r="E102" s="877"/>
      <c r="F102" s="877"/>
      <c r="G102" s="877"/>
      <c r="H102" s="877"/>
      <c r="I102" s="877"/>
      <c r="J102" s="877"/>
      <c r="K102" s="877"/>
      <c r="L102" s="877"/>
      <c r="M102" s="877"/>
      <c r="N102" s="877"/>
      <c r="O102" s="877"/>
      <c r="P102" s="877"/>
      <c r="Q102" s="877"/>
      <c r="R102" s="877"/>
      <c r="S102" s="877"/>
      <c r="T102" s="877"/>
      <c r="U102" s="877"/>
      <c r="V102" s="877"/>
      <c r="W102" s="877"/>
      <c r="X102" s="877"/>
      <c r="Y102" s="877"/>
      <c r="Z102" s="877"/>
      <c r="AA102" s="877"/>
      <c r="AB102" s="877"/>
      <c r="AD102" s="658" t="s">
        <v>194</v>
      </c>
    </row>
    <row r="103" customFormat="false" ht="42" hidden="false" customHeight="true" outlineLevel="0" collapsed="false">
      <c r="A103" s="881"/>
      <c r="B103" s="881"/>
      <c r="C103" s="908"/>
      <c r="D103" s="908"/>
      <c r="E103" s="908"/>
      <c r="F103" s="881"/>
      <c r="G103" s="881"/>
      <c r="H103" s="881"/>
      <c r="I103" s="881"/>
      <c r="J103" s="881"/>
      <c r="K103" s="882" t="s">
        <v>788</v>
      </c>
      <c r="L103" s="882"/>
      <c r="M103" s="882"/>
      <c r="N103" s="882"/>
      <c r="O103" s="882"/>
      <c r="P103" s="881"/>
      <c r="Q103" s="881"/>
      <c r="R103" s="881"/>
      <c r="S103" s="881"/>
      <c r="T103" s="881"/>
      <c r="U103" s="881"/>
      <c r="V103" s="909"/>
      <c r="W103" s="909"/>
      <c r="X103" s="909"/>
      <c r="Y103" s="909"/>
      <c r="Z103" s="884"/>
      <c r="AA103" s="884"/>
      <c r="AB103" s="884"/>
      <c r="AD103" s="389" t="s">
        <v>196</v>
      </c>
    </row>
    <row r="104" s="886" customFormat="true" ht="42" hidden="false" customHeight="true" outlineLevel="0" collapsed="false">
      <c r="A104" s="881"/>
      <c r="B104" s="881"/>
      <c r="C104" s="908"/>
      <c r="D104" s="908"/>
      <c r="E104" s="908"/>
      <c r="F104" s="881"/>
      <c r="G104" s="881"/>
      <c r="H104" s="881"/>
      <c r="I104" s="881"/>
      <c r="J104" s="881"/>
      <c r="K104" s="885" t="s">
        <v>788</v>
      </c>
      <c r="L104" s="885"/>
      <c r="M104" s="885"/>
      <c r="N104" s="885"/>
      <c r="O104" s="885"/>
      <c r="P104" s="881"/>
      <c r="Q104" s="881"/>
      <c r="R104" s="881"/>
      <c r="S104" s="881"/>
      <c r="T104" s="881"/>
      <c r="U104" s="881"/>
      <c r="V104" s="909"/>
      <c r="W104" s="909"/>
      <c r="X104" s="909"/>
      <c r="Y104" s="909"/>
      <c r="Z104" s="884"/>
      <c r="AA104" s="884"/>
      <c r="AB104" s="884"/>
    </row>
    <row r="105" customFormat="false" ht="18" hidden="false" customHeight="true" outlineLevel="0" collapsed="false">
      <c r="A105" s="910" t="s">
        <v>814</v>
      </c>
      <c r="B105" s="910"/>
      <c r="C105" s="910"/>
      <c r="D105" s="910"/>
      <c r="E105" s="910"/>
      <c r="F105" s="910"/>
      <c r="G105" s="910"/>
      <c r="H105" s="910"/>
      <c r="I105" s="910"/>
      <c r="J105" s="910"/>
      <c r="K105" s="910"/>
      <c r="L105" s="910"/>
      <c r="M105" s="910"/>
      <c r="N105" s="910"/>
      <c r="O105" s="910"/>
      <c r="P105" s="910"/>
      <c r="Q105" s="910"/>
      <c r="R105" s="910"/>
      <c r="S105" s="910"/>
      <c r="T105" s="910"/>
      <c r="U105" s="910"/>
      <c r="V105" s="910"/>
      <c r="W105" s="910"/>
      <c r="X105" s="910"/>
      <c r="Y105" s="910"/>
      <c r="Z105" s="910"/>
      <c r="AA105" s="910"/>
      <c r="AB105" s="910"/>
    </row>
    <row r="106" customFormat="false" ht="42" hidden="false" customHeight="true" outlineLevel="0" collapsed="false">
      <c r="A106" s="881" t="s">
        <v>150</v>
      </c>
      <c r="B106" s="881"/>
      <c r="C106" s="908" t="s">
        <v>150</v>
      </c>
      <c r="D106" s="908"/>
      <c r="E106" s="908"/>
      <c r="F106" s="881" t="s">
        <v>150</v>
      </c>
      <c r="G106" s="881"/>
      <c r="H106" s="881"/>
      <c r="I106" s="881"/>
      <c r="J106" s="881"/>
      <c r="K106" s="882" t="s">
        <v>768</v>
      </c>
      <c r="L106" s="882"/>
      <c r="M106" s="882"/>
      <c r="N106" s="882"/>
      <c r="O106" s="882"/>
      <c r="P106" s="881" t="s">
        <v>150</v>
      </c>
      <c r="Q106" s="881"/>
      <c r="R106" s="881"/>
      <c r="S106" s="881"/>
      <c r="T106" s="881"/>
      <c r="U106" s="881"/>
      <c r="V106" s="909"/>
      <c r="W106" s="909"/>
      <c r="X106" s="909"/>
      <c r="Y106" s="909"/>
      <c r="Z106" s="884"/>
      <c r="AA106" s="884"/>
      <c r="AB106" s="884"/>
    </row>
    <row r="107" s="886" customFormat="true" ht="42" hidden="false" customHeight="true" outlineLevel="0" collapsed="false">
      <c r="A107" s="881" t="s">
        <v>150</v>
      </c>
      <c r="B107" s="881"/>
      <c r="C107" s="908" t="s">
        <v>150</v>
      </c>
      <c r="D107" s="908"/>
      <c r="E107" s="908"/>
      <c r="F107" s="881" t="s">
        <v>150</v>
      </c>
      <c r="G107" s="881"/>
      <c r="H107" s="881"/>
      <c r="I107" s="881"/>
      <c r="J107" s="881"/>
      <c r="K107" s="885" t="s">
        <v>768</v>
      </c>
      <c r="L107" s="885"/>
      <c r="M107" s="885"/>
      <c r="N107" s="885"/>
      <c r="O107" s="885"/>
      <c r="P107" s="881" t="s">
        <v>150</v>
      </c>
      <c r="Q107" s="881"/>
      <c r="R107" s="881"/>
      <c r="S107" s="881"/>
      <c r="T107" s="881"/>
      <c r="U107" s="881"/>
      <c r="V107" s="909"/>
      <c r="W107" s="909"/>
      <c r="X107" s="909"/>
      <c r="Y107" s="909"/>
      <c r="Z107" s="884"/>
      <c r="AA107" s="884"/>
      <c r="AB107" s="884"/>
    </row>
    <row r="108" customFormat="false" ht="18" hidden="false" customHeight="true" outlineLevel="0" collapsed="false">
      <c r="A108" s="890" t="s">
        <v>815</v>
      </c>
      <c r="B108" s="890"/>
      <c r="C108" s="890"/>
      <c r="D108" s="890"/>
      <c r="E108" s="890"/>
      <c r="F108" s="890"/>
      <c r="G108" s="890"/>
      <c r="H108" s="890"/>
      <c r="I108" s="890"/>
      <c r="J108" s="890"/>
      <c r="K108" s="890"/>
      <c r="L108" s="890"/>
      <c r="M108" s="890"/>
      <c r="N108" s="890"/>
      <c r="O108" s="890"/>
      <c r="P108" s="890"/>
      <c r="Q108" s="890"/>
      <c r="R108" s="890"/>
      <c r="S108" s="890"/>
      <c r="T108" s="890"/>
      <c r="U108" s="890"/>
      <c r="V108" s="890"/>
      <c r="W108" s="890"/>
      <c r="X108" s="890"/>
      <c r="Y108" s="890"/>
      <c r="Z108" s="890"/>
      <c r="AA108" s="890"/>
      <c r="AB108" s="890"/>
    </row>
    <row r="109" customFormat="false" ht="42" hidden="false" customHeight="true" outlineLevel="0" collapsed="false">
      <c r="A109" s="881" t="s">
        <v>150</v>
      </c>
      <c r="B109" s="881"/>
      <c r="C109" s="908" t="s">
        <v>150</v>
      </c>
      <c r="D109" s="908"/>
      <c r="E109" s="908"/>
      <c r="F109" s="881" t="s">
        <v>150</v>
      </c>
      <c r="G109" s="881"/>
      <c r="H109" s="881"/>
      <c r="I109" s="881"/>
      <c r="J109" s="881"/>
      <c r="K109" s="882" t="s">
        <v>770</v>
      </c>
      <c r="L109" s="882"/>
      <c r="M109" s="882"/>
      <c r="N109" s="882"/>
      <c r="O109" s="882"/>
      <c r="P109" s="881" t="s">
        <v>150</v>
      </c>
      <c r="Q109" s="881"/>
      <c r="R109" s="881"/>
      <c r="S109" s="881"/>
      <c r="T109" s="881"/>
      <c r="U109" s="881"/>
      <c r="V109" s="909"/>
      <c r="W109" s="909"/>
      <c r="X109" s="909"/>
      <c r="Y109" s="909"/>
      <c r="Z109" s="884"/>
      <c r="AA109" s="884"/>
      <c r="AB109" s="884"/>
    </row>
    <row r="110" s="886" customFormat="true" ht="42" hidden="false" customHeight="true" outlineLevel="0" collapsed="false">
      <c r="A110" s="881" t="s">
        <v>150</v>
      </c>
      <c r="B110" s="881"/>
      <c r="C110" s="908" t="s">
        <v>150</v>
      </c>
      <c r="D110" s="908"/>
      <c r="E110" s="908"/>
      <c r="F110" s="881" t="s">
        <v>150</v>
      </c>
      <c r="G110" s="881"/>
      <c r="H110" s="881"/>
      <c r="I110" s="881"/>
      <c r="J110" s="881"/>
      <c r="K110" s="885" t="s">
        <v>770</v>
      </c>
      <c r="L110" s="885"/>
      <c r="M110" s="885"/>
      <c r="N110" s="885"/>
      <c r="O110" s="885"/>
      <c r="P110" s="881" t="s">
        <v>150</v>
      </c>
      <c r="Q110" s="881"/>
      <c r="R110" s="881"/>
      <c r="S110" s="881"/>
      <c r="T110" s="881"/>
      <c r="U110" s="881"/>
      <c r="V110" s="909"/>
      <c r="W110" s="909"/>
      <c r="X110" s="909"/>
      <c r="Y110" s="909"/>
      <c r="Z110" s="884"/>
      <c r="AA110" s="884"/>
      <c r="AB110" s="884"/>
    </row>
    <row r="111" customFormat="false" ht="34.5" hidden="false" customHeight="true" outlineLevel="0" collapsed="false">
      <c r="A111" s="538" t="s">
        <v>816</v>
      </c>
      <c r="B111" s="678" t="s">
        <v>772</v>
      </c>
      <c r="C111" s="678"/>
      <c r="D111" s="678"/>
      <c r="E111" s="678"/>
      <c r="F111" s="678"/>
      <c r="G111" s="678"/>
      <c r="H111" s="678"/>
      <c r="I111" s="678"/>
      <c r="J111" s="678"/>
      <c r="K111" s="678"/>
      <c r="L111" s="678"/>
      <c r="M111" s="678"/>
      <c r="N111" s="678"/>
      <c r="O111" s="678"/>
      <c r="P111" s="678"/>
      <c r="Q111" s="678"/>
      <c r="R111" s="678"/>
      <c r="S111" s="678"/>
      <c r="T111" s="678"/>
      <c r="U111" s="678"/>
      <c r="V111" s="678"/>
      <c r="W111" s="678"/>
      <c r="X111" s="678"/>
      <c r="Y111" s="678"/>
      <c r="Z111" s="884"/>
      <c r="AA111" s="884"/>
      <c r="AB111" s="884"/>
    </row>
    <row r="112" customFormat="false" ht="30" hidden="false" customHeight="true" outlineLevel="0" collapsed="false">
      <c r="A112" s="538" t="s">
        <v>817</v>
      </c>
      <c r="B112" s="678" t="s">
        <v>793</v>
      </c>
      <c r="C112" s="678"/>
      <c r="D112" s="678"/>
      <c r="E112" s="678"/>
      <c r="F112" s="678"/>
      <c r="G112" s="678"/>
      <c r="H112" s="678"/>
      <c r="I112" s="678"/>
      <c r="J112" s="678"/>
      <c r="K112" s="678"/>
      <c r="L112" s="678"/>
      <c r="M112" s="678"/>
      <c r="N112" s="678"/>
      <c r="O112" s="678"/>
      <c r="P112" s="678"/>
      <c r="Q112" s="678"/>
      <c r="R112" s="678"/>
      <c r="S112" s="678"/>
      <c r="T112" s="678"/>
      <c r="U112" s="678"/>
      <c r="V112" s="678"/>
      <c r="W112" s="678"/>
      <c r="X112" s="678"/>
      <c r="Y112" s="678"/>
      <c r="Z112" s="892"/>
      <c r="AA112" s="892"/>
      <c r="AB112" s="892"/>
    </row>
    <row r="113" customFormat="false" ht="40.5" hidden="false" customHeight="true" outlineLevel="0" collapsed="false">
      <c r="A113" s="538" t="s">
        <v>818</v>
      </c>
      <c r="B113" s="678" t="s">
        <v>776</v>
      </c>
      <c r="C113" s="678"/>
      <c r="D113" s="678"/>
      <c r="E113" s="678"/>
      <c r="F113" s="678"/>
      <c r="G113" s="678"/>
      <c r="H113" s="678"/>
      <c r="I113" s="678"/>
      <c r="J113" s="678"/>
      <c r="K113" s="678"/>
      <c r="L113" s="678"/>
      <c r="M113" s="678"/>
      <c r="N113" s="678"/>
      <c r="O113" s="678"/>
      <c r="P113" s="678"/>
      <c r="Q113" s="678"/>
      <c r="R113" s="678"/>
      <c r="S113" s="678"/>
      <c r="T113" s="678"/>
      <c r="U113" s="678"/>
      <c r="V113" s="678"/>
      <c r="W113" s="678"/>
      <c r="X113" s="678"/>
      <c r="Y113" s="678"/>
      <c r="Z113" s="892"/>
      <c r="AA113" s="892"/>
      <c r="AB113" s="892"/>
    </row>
    <row r="114" customFormat="false" ht="30" hidden="false" customHeight="true" outlineLevel="0" collapsed="false">
      <c r="A114" s="538" t="s">
        <v>819</v>
      </c>
      <c r="B114" s="669" t="s">
        <v>778</v>
      </c>
      <c r="C114" s="669"/>
      <c r="D114" s="669"/>
      <c r="E114" s="669"/>
      <c r="F114" s="669"/>
      <c r="G114" s="669"/>
      <c r="H114" s="669"/>
      <c r="I114" s="669"/>
      <c r="J114" s="669"/>
      <c r="K114" s="669"/>
      <c r="L114" s="669"/>
      <c r="M114" s="669"/>
      <c r="N114" s="669"/>
      <c r="O114" s="669"/>
      <c r="P114" s="669"/>
      <c r="Q114" s="669"/>
      <c r="R114" s="669"/>
      <c r="S114" s="669"/>
      <c r="T114" s="669"/>
      <c r="U114" s="669"/>
      <c r="V114" s="669"/>
      <c r="W114" s="669"/>
      <c r="X114" s="669"/>
      <c r="Y114" s="669"/>
      <c r="Z114" s="893" t="n">
        <f aca="false">SUM(Z100:AB101,Z103:AB104,Z106:AB107,Z109:AB113)</f>
        <v>0</v>
      </c>
      <c r="AA114" s="893"/>
      <c r="AB114" s="893"/>
    </row>
    <row r="115" customFormat="false" ht="14.25" hidden="false" customHeight="true" outlineLevel="0" collapsed="false">
      <c r="A115" s="894" t="s">
        <v>820</v>
      </c>
      <c r="B115" s="669" t="s">
        <v>780</v>
      </c>
      <c r="C115" s="669"/>
      <c r="D115" s="669"/>
      <c r="E115" s="669"/>
      <c r="F115" s="669"/>
      <c r="G115" s="669"/>
      <c r="H115" s="669"/>
      <c r="I115" s="911" t="str">
        <f aca="false">IF(Z114&gt;0,"Wpisz wartość kursu EUR do PLN","nd")</f>
        <v>nd</v>
      </c>
      <c r="J115" s="911"/>
      <c r="K115" s="911"/>
      <c r="L115" s="896"/>
      <c r="M115" s="897"/>
      <c r="N115" s="897"/>
      <c r="O115" s="897"/>
      <c r="P115" s="897"/>
      <c r="Q115" s="897"/>
      <c r="R115" s="897"/>
      <c r="S115" s="897"/>
      <c r="T115" s="897"/>
      <c r="U115" s="897"/>
      <c r="V115" s="897"/>
      <c r="W115" s="897"/>
      <c r="X115" s="897"/>
      <c r="Y115" s="681" t="s">
        <v>781</v>
      </c>
      <c r="Z115" s="893" t="str">
        <f aca="false">IF(Z114=0,"",W93-Z114)</f>
        <v/>
      </c>
      <c r="AA115" s="893"/>
      <c r="AB115" s="893"/>
    </row>
    <row r="116" customFormat="false" ht="14.25" hidden="false" customHeight="true" outlineLevel="0" collapsed="false">
      <c r="A116" s="894"/>
      <c r="B116" s="669"/>
      <c r="C116" s="669"/>
      <c r="D116" s="669"/>
      <c r="E116" s="669"/>
      <c r="F116" s="669"/>
      <c r="G116" s="669"/>
      <c r="H116" s="669"/>
      <c r="I116" s="911"/>
      <c r="J116" s="911"/>
      <c r="K116" s="911"/>
      <c r="L116" s="898" t="s">
        <v>782</v>
      </c>
      <c r="M116" s="898"/>
      <c r="N116" s="213"/>
      <c r="O116" s="213"/>
      <c r="P116" s="684" t="s">
        <v>290</v>
      </c>
      <c r="Q116" s="213"/>
      <c r="R116" s="213"/>
      <c r="S116" s="684" t="s">
        <v>290</v>
      </c>
      <c r="T116" s="213"/>
      <c r="U116" s="213"/>
      <c r="V116" s="213"/>
      <c r="W116" s="213"/>
      <c r="X116" s="780"/>
      <c r="Y116" s="681"/>
      <c r="Z116" s="893"/>
      <c r="AA116" s="893"/>
      <c r="AB116" s="893"/>
    </row>
    <row r="117" customFormat="false" ht="25.5" hidden="false" customHeight="true" outlineLevel="0" collapsed="false">
      <c r="A117" s="894"/>
      <c r="B117" s="669"/>
      <c r="C117" s="669"/>
      <c r="D117" s="669"/>
      <c r="E117" s="669"/>
      <c r="F117" s="669"/>
      <c r="G117" s="669"/>
      <c r="H117" s="669"/>
      <c r="I117" s="911"/>
      <c r="J117" s="911"/>
      <c r="K117" s="911"/>
      <c r="L117" s="898"/>
      <c r="M117" s="898"/>
      <c r="N117" s="899" t="s">
        <v>22</v>
      </c>
      <c r="O117" s="899"/>
      <c r="P117" s="899"/>
      <c r="Q117" s="899"/>
      <c r="R117" s="899"/>
      <c r="S117" s="899"/>
      <c r="T117" s="899"/>
      <c r="U117" s="899"/>
      <c r="V117" s="899"/>
      <c r="W117" s="899"/>
      <c r="X117" s="900"/>
      <c r="Y117" s="681" t="s">
        <v>57</v>
      </c>
      <c r="Z117" s="893" t="str">
        <f aca="false">IF(Z114=0,"",Z115*I115)</f>
        <v/>
      </c>
      <c r="AA117" s="893"/>
      <c r="AB117" s="893"/>
    </row>
    <row r="118" customFormat="false" ht="6" hidden="false" customHeight="true" outlineLevel="0" collapsed="false">
      <c r="A118" s="867"/>
      <c r="B118" s="868"/>
      <c r="C118" s="868"/>
      <c r="D118" s="868"/>
      <c r="E118" s="868"/>
      <c r="F118" s="868"/>
      <c r="G118" s="869"/>
      <c r="H118" s="869"/>
      <c r="I118" s="869"/>
      <c r="J118" s="870"/>
      <c r="K118" s="870"/>
      <c r="L118" s="870"/>
      <c r="M118" s="870"/>
      <c r="N118" s="870"/>
      <c r="O118" s="870"/>
      <c r="P118" s="870"/>
      <c r="Q118" s="870"/>
      <c r="R118" s="870"/>
      <c r="S118" s="870"/>
      <c r="T118" s="907"/>
      <c r="U118" s="210"/>
      <c r="V118" s="869"/>
      <c r="W118" s="869"/>
      <c r="X118" s="869"/>
      <c r="Y118" s="869"/>
      <c r="Z118" s="869"/>
      <c r="AA118" s="869"/>
      <c r="AB118" s="869"/>
    </row>
    <row r="119" customFormat="false" ht="6" hidden="false" customHeight="true" outlineLevel="0" collapsed="false">
      <c r="A119" s="780"/>
      <c r="B119" s="780"/>
      <c r="C119" s="780"/>
      <c r="D119" s="780"/>
      <c r="E119" s="780"/>
      <c r="F119" s="780"/>
      <c r="G119" s="780"/>
      <c r="H119" s="780"/>
      <c r="I119" s="780"/>
      <c r="J119" s="780"/>
      <c r="K119" s="780"/>
      <c r="L119" s="780"/>
      <c r="M119" s="780"/>
      <c r="N119" s="780"/>
      <c r="O119" s="780"/>
      <c r="P119" s="780"/>
      <c r="Q119" s="780"/>
      <c r="R119" s="780"/>
      <c r="S119" s="780"/>
      <c r="T119" s="780"/>
      <c r="U119" s="780"/>
      <c r="V119" s="780"/>
      <c r="W119" s="780"/>
      <c r="X119" s="780"/>
      <c r="Y119" s="780"/>
      <c r="Z119" s="780"/>
      <c r="AA119" s="780"/>
      <c r="AB119" s="780"/>
    </row>
    <row r="120" customFormat="false" ht="15" hidden="false" customHeight="true" outlineLevel="0" collapsed="false">
      <c r="A120" s="669" t="s">
        <v>821</v>
      </c>
      <c r="B120" s="669"/>
      <c r="C120" s="669"/>
      <c r="D120" s="669"/>
      <c r="E120" s="669"/>
      <c r="F120" s="669"/>
      <c r="G120" s="669"/>
      <c r="H120" s="669"/>
      <c r="I120" s="669"/>
      <c r="J120" s="669"/>
      <c r="K120" s="669"/>
      <c r="L120" s="669"/>
      <c r="M120" s="669"/>
      <c r="N120" s="669"/>
      <c r="O120" s="669"/>
      <c r="P120" s="669"/>
      <c r="Q120" s="669"/>
      <c r="R120" s="669"/>
      <c r="S120" s="669"/>
      <c r="T120" s="669"/>
      <c r="U120" s="669"/>
      <c r="V120" s="669"/>
      <c r="W120" s="871" t="n">
        <v>15000</v>
      </c>
      <c r="X120" s="871"/>
      <c r="Y120" s="871"/>
      <c r="Z120" s="871"/>
      <c r="AA120" s="872" t="s">
        <v>24</v>
      </c>
      <c r="AB120" s="873" t="str">
        <f aca="false">IF(Z142=0,"","x")</f>
        <v/>
      </c>
    </row>
    <row r="121" customFormat="false" ht="2.25" hidden="false" customHeight="true" outlineLevel="0" collapsed="false">
      <c r="A121" s="669"/>
      <c r="B121" s="669"/>
      <c r="C121" s="669"/>
      <c r="D121" s="669"/>
      <c r="E121" s="669"/>
      <c r="F121" s="669"/>
      <c r="G121" s="669"/>
      <c r="H121" s="669"/>
      <c r="I121" s="669"/>
      <c r="J121" s="669"/>
      <c r="K121" s="669"/>
      <c r="L121" s="669"/>
      <c r="M121" s="669"/>
      <c r="N121" s="669"/>
      <c r="O121" s="669"/>
      <c r="P121" s="669"/>
      <c r="Q121" s="669"/>
      <c r="R121" s="669"/>
      <c r="S121" s="669"/>
      <c r="T121" s="669"/>
      <c r="U121" s="669"/>
      <c r="V121" s="669"/>
      <c r="W121" s="871"/>
      <c r="X121" s="871"/>
      <c r="Y121" s="871"/>
      <c r="Z121" s="871"/>
      <c r="AB121" s="873"/>
    </row>
    <row r="122" customFormat="false" ht="2.25" hidden="false" customHeight="true" outlineLevel="0" collapsed="false">
      <c r="A122" s="867"/>
      <c r="B122" s="868"/>
      <c r="C122" s="868"/>
      <c r="D122" s="868"/>
      <c r="E122" s="868"/>
      <c r="F122" s="868"/>
      <c r="G122" s="869"/>
      <c r="H122" s="869"/>
      <c r="I122" s="869"/>
      <c r="J122" s="870"/>
      <c r="K122" s="870"/>
      <c r="L122" s="870"/>
      <c r="M122" s="870"/>
      <c r="N122" s="870"/>
      <c r="O122" s="870"/>
      <c r="P122" s="870"/>
      <c r="Q122" s="870"/>
      <c r="R122" s="870"/>
      <c r="S122" s="870"/>
      <c r="T122" s="907"/>
      <c r="U122" s="210"/>
      <c r="V122" s="869"/>
      <c r="W122" s="869"/>
      <c r="X122" s="869"/>
      <c r="Y122" s="869"/>
      <c r="Z122" s="869"/>
      <c r="AA122" s="869"/>
      <c r="AB122" s="869"/>
    </row>
    <row r="123" customFormat="false" ht="20.25" hidden="false" customHeight="true" outlineLevel="0" collapsed="false">
      <c r="A123" s="810" t="s">
        <v>822</v>
      </c>
      <c r="B123" s="810"/>
      <c r="C123" s="810"/>
      <c r="D123" s="810"/>
      <c r="E123" s="810"/>
      <c r="F123" s="810"/>
      <c r="G123" s="810"/>
      <c r="H123" s="810"/>
      <c r="I123" s="810"/>
      <c r="J123" s="810"/>
      <c r="K123" s="810"/>
      <c r="L123" s="810"/>
      <c r="M123" s="810"/>
      <c r="N123" s="810"/>
      <c r="O123" s="810"/>
      <c r="P123" s="810"/>
      <c r="Q123" s="810"/>
      <c r="R123" s="810"/>
      <c r="S123" s="810"/>
      <c r="T123" s="810"/>
      <c r="U123" s="810"/>
      <c r="V123" s="810"/>
      <c r="W123" s="810"/>
      <c r="X123" s="810"/>
      <c r="Y123" s="810"/>
      <c r="Z123" s="810"/>
      <c r="AA123" s="810"/>
      <c r="AB123" s="810"/>
    </row>
    <row r="124" customFormat="false" ht="2.25" hidden="false" customHeight="true" outlineLevel="0" collapsed="false">
      <c r="A124" s="284"/>
      <c r="B124" s="284"/>
      <c r="C124" s="284"/>
      <c r="D124" s="284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 s="284"/>
      <c r="U124" s="284"/>
      <c r="V124" s="284"/>
      <c r="W124" s="284"/>
      <c r="X124" s="284"/>
      <c r="Y124" s="284"/>
      <c r="Z124" s="284"/>
      <c r="AA124" s="284"/>
      <c r="AB124" s="874"/>
    </row>
    <row r="125" customFormat="false" ht="18" hidden="false" customHeight="true" outlineLevel="0" collapsed="false">
      <c r="A125" s="669" t="s">
        <v>753</v>
      </c>
      <c r="B125" s="669"/>
      <c r="C125" s="669"/>
      <c r="D125" s="669"/>
      <c r="E125" s="669"/>
      <c r="F125" s="669"/>
      <c r="G125" s="669"/>
      <c r="H125" s="669"/>
      <c r="I125" s="669"/>
      <c r="J125" s="669"/>
      <c r="K125" s="669"/>
      <c r="L125" s="669"/>
      <c r="M125" s="669"/>
      <c r="N125" s="669"/>
      <c r="O125" s="669"/>
      <c r="P125" s="669"/>
      <c r="Q125" s="669"/>
      <c r="R125" s="669"/>
      <c r="S125" s="669"/>
      <c r="T125" s="669"/>
      <c r="U125" s="669"/>
      <c r="V125" s="669"/>
      <c r="W125" s="669"/>
      <c r="X125" s="669"/>
      <c r="Y125" s="669"/>
      <c r="Z125" s="669"/>
      <c r="AA125" s="669"/>
      <c r="AB125" s="669"/>
    </row>
    <row r="126" customFormat="false" ht="35.25" hidden="false" customHeight="true" outlineLevel="0" collapsed="false">
      <c r="A126" s="875" t="s">
        <v>754</v>
      </c>
      <c r="B126" s="875"/>
      <c r="C126" s="875" t="s">
        <v>755</v>
      </c>
      <c r="D126" s="875"/>
      <c r="E126" s="875"/>
      <c r="F126" s="875" t="s">
        <v>756</v>
      </c>
      <c r="G126" s="875"/>
      <c r="H126" s="875"/>
      <c r="I126" s="875"/>
      <c r="J126" s="875"/>
      <c r="K126" s="875" t="s">
        <v>757</v>
      </c>
      <c r="L126" s="875"/>
      <c r="M126" s="875"/>
      <c r="N126" s="875"/>
      <c r="O126" s="875"/>
      <c r="P126" s="875" t="s">
        <v>799</v>
      </c>
      <c r="Q126" s="875"/>
      <c r="R126" s="875"/>
      <c r="S126" s="875"/>
      <c r="T126" s="875"/>
      <c r="U126" s="875"/>
      <c r="V126" s="876" t="s">
        <v>759</v>
      </c>
      <c r="W126" s="876"/>
      <c r="X126" s="876"/>
      <c r="Y126" s="876"/>
      <c r="Z126" s="875" t="s">
        <v>760</v>
      </c>
      <c r="AA126" s="875"/>
      <c r="AB126" s="875"/>
    </row>
    <row r="127" customFormat="false" ht="18.75" hidden="false" customHeight="true" outlineLevel="0" collapsed="false">
      <c r="A127" s="890" t="s">
        <v>823</v>
      </c>
      <c r="B127" s="890"/>
      <c r="C127" s="890"/>
      <c r="D127" s="890"/>
      <c r="E127" s="890"/>
      <c r="F127" s="890"/>
      <c r="G127" s="890"/>
      <c r="H127" s="890"/>
      <c r="I127" s="890"/>
      <c r="J127" s="890"/>
      <c r="K127" s="890"/>
      <c r="L127" s="890"/>
      <c r="M127" s="890"/>
      <c r="N127" s="890"/>
      <c r="O127" s="890"/>
      <c r="P127" s="890"/>
      <c r="Q127" s="890"/>
      <c r="R127" s="890"/>
      <c r="S127" s="890"/>
      <c r="T127" s="890"/>
      <c r="U127" s="890"/>
      <c r="V127" s="890"/>
      <c r="W127" s="890"/>
      <c r="X127" s="890"/>
      <c r="Y127" s="890"/>
      <c r="Z127" s="890"/>
      <c r="AA127" s="890"/>
      <c r="AB127" s="890"/>
    </row>
    <row r="128" customFormat="false" ht="42" hidden="false" customHeight="true" outlineLevel="0" collapsed="false">
      <c r="A128" s="881"/>
      <c r="B128" s="881"/>
      <c r="C128" s="908"/>
      <c r="D128" s="908"/>
      <c r="E128" s="908"/>
      <c r="F128" s="881"/>
      <c r="G128" s="881"/>
      <c r="H128" s="881"/>
      <c r="I128" s="881"/>
      <c r="J128" s="881"/>
      <c r="K128" s="882" t="s">
        <v>763</v>
      </c>
      <c r="L128" s="882"/>
      <c r="M128" s="882"/>
      <c r="N128" s="882"/>
      <c r="O128" s="882"/>
      <c r="P128" s="881"/>
      <c r="Q128" s="881"/>
      <c r="R128" s="881"/>
      <c r="S128" s="881"/>
      <c r="T128" s="881"/>
      <c r="U128" s="881"/>
      <c r="V128" s="909"/>
      <c r="W128" s="909"/>
      <c r="X128" s="909"/>
      <c r="Y128" s="909"/>
      <c r="Z128" s="884"/>
      <c r="AA128" s="884"/>
      <c r="AB128" s="884"/>
    </row>
    <row r="129" s="886" customFormat="true" ht="42" hidden="false" customHeight="true" outlineLevel="0" collapsed="false">
      <c r="A129" s="881"/>
      <c r="B129" s="881"/>
      <c r="C129" s="908"/>
      <c r="D129" s="908"/>
      <c r="E129" s="908"/>
      <c r="F129" s="881"/>
      <c r="G129" s="881"/>
      <c r="H129" s="881"/>
      <c r="I129" s="881"/>
      <c r="J129" s="881"/>
      <c r="K129" s="885" t="s">
        <v>763</v>
      </c>
      <c r="L129" s="885"/>
      <c r="M129" s="885"/>
      <c r="N129" s="885"/>
      <c r="O129" s="885"/>
      <c r="P129" s="881"/>
      <c r="Q129" s="881"/>
      <c r="R129" s="881"/>
      <c r="S129" s="881"/>
      <c r="T129" s="881"/>
      <c r="U129" s="881"/>
      <c r="V129" s="909"/>
      <c r="W129" s="909"/>
      <c r="X129" s="909"/>
      <c r="Y129" s="909"/>
      <c r="Z129" s="884"/>
      <c r="AA129" s="884"/>
      <c r="AB129" s="884"/>
    </row>
    <row r="130" customFormat="false" ht="18.75" hidden="false" customHeight="true" outlineLevel="0" collapsed="false">
      <c r="A130" s="877" t="s">
        <v>824</v>
      </c>
      <c r="B130" s="877"/>
      <c r="C130" s="877"/>
      <c r="D130" s="877"/>
      <c r="E130" s="877"/>
      <c r="F130" s="877"/>
      <c r="G130" s="877"/>
      <c r="H130" s="877"/>
      <c r="I130" s="877"/>
      <c r="J130" s="877"/>
      <c r="K130" s="877"/>
      <c r="L130" s="877"/>
      <c r="M130" s="877"/>
      <c r="N130" s="877"/>
      <c r="O130" s="877"/>
      <c r="P130" s="877"/>
      <c r="Q130" s="877"/>
      <c r="R130" s="877"/>
      <c r="S130" s="877"/>
      <c r="T130" s="877"/>
      <c r="U130" s="877"/>
      <c r="V130" s="877"/>
      <c r="W130" s="877"/>
      <c r="X130" s="877"/>
      <c r="Y130" s="877"/>
      <c r="Z130" s="877"/>
      <c r="AA130" s="877"/>
      <c r="AB130" s="877"/>
      <c r="AD130" s="658" t="s">
        <v>194</v>
      </c>
    </row>
    <row r="131" customFormat="false" ht="42" hidden="false" customHeight="true" outlineLevel="0" collapsed="false">
      <c r="A131" s="881"/>
      <c r="B131" s="881"/>
      <c r="C131" s="908"/>
      <c r="D131" s="908"/>
      <c r="E131" s="908"/>
      <c r="F131" s="881"/>
      <c r="G131" s="881"/>
      <c r="H131" s="881"/>
      <c r="I131" s="881"/>
      <c r="J131" s="881"/>
      <c r="K131" s="882" t="s">
        <v>765</v>
      </c>
      <c r="L131" s="882"/>
      <c r="M131" s="882"/>
      <c r="N131" s="882"/>
      <c r="O131" s="882"/>
      <c r="P131" s="881"/>
      <c r="Q131" s="881"/>
      <c r="R131" s="881"/>
      <c r="S131" s="881"/>
      <c r="T131" s="881"/>
      <c r="U131" s="881"/>
      <c r="V131" s="909"/>
      <c r="W131" s="909"/>
      <c r="X131" s="909"/>
      <c r="Y131" s="909"/>
      <c r="Z131" s="884"/>
      <c r="AA131" s="884"/>
      <c r="AB131" s="884"/>
      <c r="AD131" s="389" t="s">
        <v>196</v>
      </c>
    </row>
    <row r="132" s="886" customFormat="true" ht="42" hidden="false" customHeight="true" outlineLevel="0" collapsed="false">
      <c r="A132" s="881"/>
      <c r="B132" s="881"/>
      <c r="C132" s="908"/>
      <c r="D132" s="908"/>
      <c r="E132" s="908"/>
      <c r="F132" s="881"/>
      <c r="G132" s="881"/>
      <c r="H132" s="881"/>
      <c r="I132" s="881"/>
      <c r="J132" s="881"/>
      <c r="K132" s="885" t="s">
        <v>765</v>
      </c>
      <c r="L132" s="885"/>
      <c r="M132" s="885"/>
      <c r="N132" s="885"/>
      <c r="O132" s="885"/>
      <c r="P132" s="881"/>
      <c r="Q132" s="881"/>
      <c r="R132" s="881"/>
      <c r="S132" s="881"/>
      <c r="T132" s="881"/>
      <c r="U132" s="881"/>
      <c r="V132" s="909"/>
      <c r="W132" s="909"/>
      <c r="X132" s="909"/>
      <c r="Y132" s="909"/>
      <c r="Z132" s="884"/>
      <c r="AA132" s="884"/>
      <c r="AB132" s="884"/>
    </row>
    <row r="133" customFormat="false" ht="18.75" hidden="false" customHeight="true" outlineLevel="0" collapsed="false">
      <c r="A133" s="910" t="s">
        <v>825</v>
      </c>
      <c r="B133" s="910"/>
      <c r="C133" s="910"/>
      <c r="D133" s="910"/>
      <c r="E133" s="910"/>
      <c r="F133" s="910"/>
      <c r="G133" s="910"/>
      <c r="H133" s="910"/>
      <c r="I133" s="910"/>
      <c r="J133" s="910"/>
      <c r="K133" s="910"/>
      <c r="L133" s="910"/>
      <c r="M133" s="910"/>
      <c r="N133" s="910"/>
      <c r="O133" s="910"/>
      <c r="P133" s="910"/>
      <c r="Q133" s="910"/>
      <c r="R133" s="910"/>
      <c r="S133" s="910"/>
      <c r="T133" s="910"/>
      <c r="U133" s="910"/>
      <c r="V133" s="910"/>
      <c r="W133" s="910"/>
      <c r="X133" s="910"/>
      <c r="Y133" s="910"/>
      <c r="Z133" s="910"/>
      <c r="AA133" s="910"/>
      <c r="AB133" s="910"/>
    </row>
    <row r="134" customFormat="false" ht="42" hidden="false" customHeight="true" outlineLevel="0" collapsed="false">
      <c r="A134" s="881" t="s">
        <v>150</v>
      </c>
      <c r="B134" s="881"/>
      <c r="C134" s="912" t="s">
        <v>150</v>
      </c>
      <c r="D134" s="912"/>
      <c r="E134" s="912"/>
      <c r="F134" s="881" t="s">
        <v>150</v>
      </c>
      <c r="G134" s="881"/>
      <c r="H134" s="881"/>
      <c r="I134" s="881"/>
      <c r="J134" s="881"/>
      <c r="K134" s="882" t="s">
        <v>767</v>
      </c>
      <c r="L134" s="882"/>
      <c r="M134" s="882"/>
      <c r="N134" s="882"/>
      <c r="O134" s="882"/>
      <c r="P134" s="881" t="s">
        <v>150</v>
      </c>
      <c r="Q134" s="881"/>
      <c r="R134" s="881"/>
      <c r="S134" s="881"/>
      <c r="T134" s="881"/>
      <c r="U134" s="881"/>
      <c r="V134" s="909"/>
      <c r="W134" s="909"/>
      <c r="X134" s="909"/>
      <c r="Y134" s="909"/>
      <c r="Z134" s="884"/>
      <c r="AA134" s="884"/>
      <c r="AB134" s="884"/>
    </row>
    <row r="135" s="886" customFormat="true" ht="42" hidden="false" customHeight="true" outlineLevel="0" collapsed="false">
      <c r="A135" s="881" t="s">
        <v>150</v>
      </c>
      <c r="B135" s="881"/>
      <c r="C135" s="912" t="s">
        <v>150</v>
      </c>
      <c r="D135" s="912"/>
      <c r="E135" s="912"/>
      <c r="F135" s="881" t="s">
        <v>150</v>
      </c>
      <c r="G135" s="881"/>
      <c r="H135" s="881"/>
      <c r="I135" s="881"/>
      <c r="J135" s="881"/>
      <c r="K135" s="885" t="s">
        <v>767</v>
      </c>
      <c r="L135" s="885"/>
      <c r="M135" s="885"/>
      <c r="N135" s="885"/>
      <c r="O135" s="885"/>
      <c r="P135" s="881" t="s">
        <v>150</v>
      </c>
      <c r="Q135" s="881"/>
      <c r="R135" s="881"/>
      <c r="S135" s="881"/>
      <c r="T135" s="881"/>
      <c r="U135" s="881"/>
      <c r="V135" s="909"/>
      <c r="W135" s="909"/>
      <c r="X135" s="909"/>
      <c r="Y135" s="909"/>
      <c r="Z135" s="884"/>
      <c r="AA135" s="884"/>
      <c r="AB135" s="884"/>
    </row>
    <row r="136" customFormat="false" ht="18.75" hidden="false" customHeight="true" outlineLevel="0" collapsed="false">
      <c r="A136" s="890" t="s">
        <v>826</v>
      </c>
      <c r="B136" s="890"/>
      <c r="C136" s="890"/>
      <c r="D136" s="890"/>
      <c r="E136" s="890"/>
      <c r="F136" s="890"/>
      <c r="G136" s="890"/>
      <c r="H136" s="890"/>
      <c r="I136" s="890"/>
      <c r="J136" s="890"/>
      <c r="K136" s="890"/>
      <c r="L136" s="890"/>
      <c r="M136" s="890"/>
      <c r="N136" s="890"/>
      <c r="O136" s="890"/>
      <c r="P136" s="890"/>
      <c r="Q136" s="890"/>
      <c r="R136" s="890"/>
      <c r="S136" s="890"/>
      <c r="T136" s="890"/>
      <c r="U136" s="890"/>
      <c r="V136" s="890"/>
      <c r="W136" s="890"/>
      <c r="X136" s="890"/>
      <c r="Y136" s="890"/>
      <c r="Z136" s="890"/>
      <c r="AA136" s="890"/>
      <c r="AB136" s="890"/>
    </row>
    <row r="137" customFormat="false" ht="42" hidden="false" customHeight="true" outlineLevel="0" collapsed="false">
      <c r="A137" s="881" t="s">
        <v>150</v>
      </c>
      <c r="B137" s="881"/>
      <c r="C137" s="912" t="s">
        <v>150</v>
      </c>
      <c r="D137" s="912"/>
      <c r="E137" s="912"/>
      <c r="F137" s="881" t="s">
        <v>150</v>
      </c>
      <c r="G137" s="881"/>
      <c r="H137" s="881"/>
      <c r="I137" s="881"/>
      <c r="J137" s="881"/>
      <c r="K137" s="882" t="s">
        <v>804</v>
      </c>
      <c r="L137" s="882"/>
      <c r="M137" s="882"/>
      <c r="N137" s="882"/>
      <c r="O137" s="882"/>
      <c r="P137" s="881" t="s">
        <v>150</v>
      </c>
      <c r="Q137" s="881"/>
      <c r="R137" s="881"/>
      <c r="S137" s="881"/>
      <c r="T137" s="881"/>
      <c r="U137" s="881"/>
      <c r="V137" s="909"/>
      <c r="W137" s="909"/>
      <c r="X137" s="909"/>
      <c r="Y137" s="909"/>
      <c r="Z137" s="884"/>
      <c r="AA137" s="884"/>
      <c r="AB137" s="884"/>
    </row>
    <row r="138" s="886" customFormat="true" ht="42" hidden="false" customHeight="true" outlineLevel="0" collapsed="false">
      <c r="A138" s="881" t="s">
        <v>150</v>
      </c>
      <c r="B138" s="881"/>
      <c r="C138" s="912" t="s">
        <v>150</v>
      </c>
      <c r="D138" s="912"/>
      <c r="E138" s="912"/>
      <c r="F138" s="881" t="s">
        <v>150</v>
      </c>
      <c r="G138" s="881"/>
      <c r="H138" s="881"/>
      <c r="I138" s="881"/>
      <c r="J138" s="881"/>
      <c r="K138" s="885" t="s">
        <v>804</v>
      </c>
      <c r="L138" s="885"/>
      <c r="M138" s="885"/>
      <c r="N138" s="885"/>
      <c r="O138" s="885"/>
      <c r="P138" s="881" t="s">
        <v>150</v>
      </c>
      <c r="Q138" s="881"/>
      <c r="R138" s="881"/>
      <c r="S138" s="881"/>
      <c r="T138" s="881"/>
      <c r="U138" s="881"/>
      <c r="V138" s="909"/>
      <c r="W138" s="909"/>
      <c r="X138" s="909"/>
      <c r="Y138" s="909"/>
      <c r="Z138" s="884"/>
      <c r="AA138" s="884"/>
      <c r="AB138" s="884"/>
    </row>
    <row r="139" customFormat="false" ht="36" hidden="false" customHeight="true" outlineLevel="0" collapsed="false">
      <c r="A139" s="538" t="s">
        <v>827</v>
      </c>
      <c r="B139" s="678" t="s">
        <v>772</v>
      </c>
      <c r="C139" s="678"/>
      <c r="D139" s="678"/>
      <c r="E139" s="678"/>
      <c r="F139" s="678"/>
      <c r="G139" s="678"/>
      <c r="H139" s="678"/>
      <c r="I139" s="678"/>
      <c r="J139" s="678"/>
      <c r="K139" s="678"/>
      <c r="L139" s="678"/>
      <c r="M139" s="678"/>
      <c r="N139" s="678"/>
      <c r="O139" s="678"/>
      <c r="P139" s="678"/>
      <c r="Q139" s="678"/>
      <c r="R139" s="678"/>
      <c r="S139" s="678"/>
      <c r="T139" s="678"/>
      <c r="U139" s="678"/>
      <c r="V139" s="678"/>
      <c r="W139" s="678"/>
      <c r="X139" s="678"/>
      <c r="Y139" s="678"/>
      <c r="Z139" s="884"/>
      <c r="AA139" s="884"/>
      <c r="AB139" s="884"/>
    </row>
    <row r="140" customFormat="false" ht="28.5" hidden="false" customHeight="true" outlineLevel="0" collapsed="false">
      <c r="A140" s="538" t="s">
        <v>828</v>
      </c>
      <c r="B140" s="678" t="s">
        <v>793</v>
      </c>
      <c r="C140" s="678"/>
      <c r="D140" s="678"/>
      <c r="E140" s="678"/>
      <c r="F140" s="678"/>
      <c r="G140" s="678"/>
      <c r="H140" s="678"/>
      <c r="I140" s="678"/>
      <c r="J140" s="678"/>
      <c r="K140" s="678"/>
      <c r="L140" s="678"/>
      <c r="M140" s="678"/>
      <c r="N140" s="678"/>
      <c r="O140" s="678"/>
      <c r="P140" s="678"/>
      <c r="Q140" s="678"/>
      <c r="R140" s="678"/>
      <c r="S140" s="678"/>
      <c r="T140" s="678"/>
      <c r="U140" s="678"/>
      <c r="V140" s="678"/>
      <c r="W140" s="678"/>
      <c r="X140" s="678"/>
      <c r="Y140" s="678"/>
      <c r="Z140" s="892"/>
      <c r="AA140" s="892"/>
      <c r="AB140" s="892"/>
    </row>
    <row r="141" customFormat="false" ht="40.5" hidden="false" customHeight="true" outlineLevel="0" collapsed="false">
      <c r="A141" s="538" t="s">
        <v>829</v>
      </c>
      <c r="B141" s="678" t="s">
        <v>776</v>
      </c>
      <c r="C141" s="678"/>
      <c r="D141" s="678"/>
      <c r="E141" s="678"/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8"/>
      <c r="S141" s="678"/>
      <c r="T141" s="678"/>
      <c r="U141" s="678"/>
      <c r="V141" s="678"/>
      <c r="W141" s="678"/>
      <c r="X141" s="678"/>
      <c r="Y141" s="678"/>
      <c r="Z141" s="892"/>
      <c r="AA141" s="892"/>
      <c r="AB141" s="892"/>
    </row>
    <row r="142" customFormat="false" ht="28.5" hidden="false" customHeight="true" outlineLevel="0" collapsed="false">
      <c r="A142" s="538" t="s">
        <v>830</v>
      </c>
      <c r="B142" s="669" t="s">
        <v>778</v>
      </c>
      <c r="C142" s="669"/>
      <c r="D142" s="669"/>
      <c r="E142" s="669"/>
      <c r="F142" s="669"/>
      <c r="G142" s="669"/>
      <c r="H142" s="669"/>
      <c r="I142" s="669"/>
      <c r="J142" s="669"/>
      <c r="K142" s="669"/>
      <c r="L142" s="669"/>
      <c r="M142" s="669"/>
      <c r="N142" s="669"/>
      <c r="O142" s="669"/>
      <c r="P142" s="669"/>
      <c r="Q142" s="669"/>
      <c r="R142" s="669"/>
      <c r="S142" s="669"/>
      <c r="T142" s="669"/>
      <c r="U142" s="669"/>
      <c r="V142" s="669"/>
      <c r="W142" s="669"/>
      <c r="X142" s="669"/>
      <c r="Y142" s="669"/>
      <c r="Z142" s="893" t="n">
        <f aca="false">SUM(Z128:AB129,Z131:AB132,Z134:AB135,Z137:AB141)</f>
        <v>0</v>
      </c>
      <c r="AA142" s="893"/>
      <c r="AB142" s="893"/>
    </row>
    <row r="143" customFormat="false" ht="14.25" hidden="false" customHeight="true" outlineLevel="0" collapsed="false">
      <c r="A143" s="894" t="s">
        <v>831</v>
      </c>
      <c r="B143" s="678" t="s">
        <v>780</v>
      </c>
      <c r="C143" s="678"/>
      <c r="D143" s="678"/>
      <c r="E143" s="678"/>
      <c r="F143" s="678"/>
      <c r="G143" s="678"/>
      <c r="H143" s="678"/>
      <c r="I143" s="895" t="str">
        <f aca="false">IF(Z142&gt;0,"Wpisz wartość kursu EUR do PLN","nd")</f>
        <v>nd</v>
      </c>
      <c r="J143" s="895"/>
      <c r="K143" s="895"/>
      <c r="L143" s="896"/>
      <c r="M143" s="897"/>
      <c r="N143" s="897"/>
      <c r="O143" s="897"/>
      <c r="P143" s="897"/>
      <c r="Q143" s="897"/>
      <c r="R143" s="897"/>
      <c r="S143" s="897"/>
      <c r="T143" s="897"/>
      <c r="U143" s="897"/>
      <c r="V143" s="897"/>
      <c r="W143" s="897"/>
      <c r="X143" s="897"/>
      <c r="Y143" s="681" t="s">
        <v>781</v>
      </c>
      <c r="Z143" s="893" t="str">
        <f aca="false">IF(Z142=0,"",W120-Z142)</f>
        <v/>
      </c>
      <c r="AA143" s="893"/>
      <c r="AB143" s="893"/>
    </row>
    <row r="144" customFormat="false" ht="14.25" hidden="false" customHeight="true" outlineLevel="0" collapsed="false">
      <c r="A144" s="894"/>
      <c r="B144" s="678"/>
      <c r="C144" s="678"/>
      <c r="D144" s="678"/>
      <c r="E144" s="678"/>
      <c r="F144" s="678"/>
      <c r="G144" s="678"/>
      <c r="H144" s="678"/>
      <c r="I144" s="895"/>
      <c r="J144" s="895"/>
      <c r="K144" s="895"/>
      <c r="L144" s="898" t="s">
        <v>782</v>
      </c>
      <c r="M144" s="898"/>
      <c r="N144" s="213"/>
      <c r="O144" s="213"/>
      <c r="P144" s="913" t="s">
        <v>6</v>
      </c>
      <c r="Q144" s="213"/>
      <c r="R144" s="213"/>
      <c r="S144" s="913" t="s">
        <v>6</v>
      </c>
      <c r="T144" s="213"/>
      <c r="U144" s="213"/>
      <c r="V144" s="213"/>
      <c r="W144" s="213"/>
      <c r="Y144" s="681"/>
      <c r="Z144" s="893"/>
      <c r="AA144" s="893"/>
      <c r="AB144" s="893"/>
    </row>
    <row r="145" customFormat="false" ht="25.5" hidden="false" customHeight="true" outlineLevel="0" collapsed="false">
      <c r="A145" s="894"/>
      <c r="B145" s="678"/>
      <c r="C145" s="678"/>
      <c r="D145" s="678"/>
      <c r="E145" s="678"/>
      <c r="F145" s="678"/>
      <c r="G145" s="678"/>
      <c r="H145" s="678"/>
      <c r="I145" s="895"/>
      <c r="J145" s="895"/>
      <c r="K145" s="895"/>
      <c r="L145" s="898"/>
      <c r="M145" s="898"/>
      <c r="N145" s="899" t="s">
        <v>22</v>
      </c>
      <c r="O145" s="899"/>
      <c r="P145" s="899"/>
      <c r="Q145" s="899"/>
      <c r="R145" s="899"/>
      <c r="S145" s="899"/>
      <c r="T145" s="899"/>
      <c r="U145" s="899"/>
      <c r="V145" s="899"/>
      <c r="W145" s="899"/>
      <c r="X145" s="900"/>
      <c r="Y145" s="681" t="s">
        <v>57</v>
      </c>
      <c r="Z145" s="893" t="str">
        <f aca="false">IF(Z142=0,"",Z143*I143)</f>
        <v/>
      </c>
      <c r="AA145" s="893"/>
      <c r="AB145" s="893"/>
    </row>
    <row r="146" customFormat="false" ht="8.25" hidden="false" customHeight="true" outlineLevel="0" collapsed="false">
      <c r="A146" s="901"/>
      <c r="B146" s="902"/>
      <c r="C146" s="902"/>
      <c r="D146" s="902"/>
      <c r="E146" s="902"/>
      <c r="F146" s="902"/>
      <c r="G146" s="903"/>
      <c r="H146" s="903"/>
      <c r="I146" s="903"/>
      <c r="J146" s="904"/>
      <c r="K146" s="904"/>
      <c r="L146" s="904"/>
      <c r="M146" s="904"/>
      <c r="N146" s="904"/>
      <c r="O146" s="904"/>
      <c r="P146" s="904"/>
      <c r="Q146" s="904"/>
      <c r="R146" s="904"/>
      <c r="S146" s="904"/>
      <c r="T146" s="905"/>
      <c r="U146" s="906"/>
      <c r="V146" s="903"/>
      <c r="W146" s="869"/>
      <c r="X146" s="869"/>
      <c r="Y146" s="869"/>
      <c r="Z146" s="869"/>
      <c r="AA146" s="869"/>
      <c r="AB146" s="869"/>
    </row>
    <row r="147" customFormat="false" ht="12" hidden="false" customHeight="true" outlineLevel="0" collapsed="false">
      <c r="A147" s="917"/>
      <c r="B147" s="918"/>
      <c r="C147" s="918"/>
      <c r="D147" s="918"/>
      <c r="E147" s="918"/>
      <c r="F147" s="918"/>
      <c r="G147" s="918"/>
      <c r="H147" s="918"/>
      <c r="I147" s="918"/>
      <c r="J147" s="918"/>
      <c r="K147" s="918"/>
      <c r="L147" s="918"/>
      <c r="M147" s="919"/>
      <c r="N147" s="920"/>
      <c r="O147" s="863"/>
      <c r="P147" s="863"/>
      <c r="Q147" s="863"/>
      <c r="R147" s="863"/>
      <c r="S147" s="863"/>
      <c r="T147" s="863"/>
      <c r="U147" s="863"/>
      <c r="V147" s="863"/>
      <c r="W147" s="863"/>
      <c r="X147" s="863"/>
      <c r="Y147" s="863"/>
      <c r="Z147" s="863"/>
      <c r="AA147" s="863"/>
      <c r="AB147" s="863"/>
    </row>
    <row r="148" customFormat="false" ht="12" hidden="false" customHeight="true" outlineLevel="0" collapsed="false">
      <c r="A148" s="360"/>
      <c r="B148" s="921"/>
      <c r="C148" s="921"/>
      <c r="D148" s="921"/>
      <c r="E148" s="921"/>
      <c r="F148" s="921"/>
      <c r="G148" s="921"/>
      <c r="H148" s="921"/>
      <c r="I148" s="921"/>
      <c r="J148" s="921"/>
      <c r="K148" s="921"/>
      <c r="L148" s="921"/>
      <c r="M148" s="363"/>
      <c r="N148" s="920"/>
      <c r="O148" s="863"/>
      <c r="P148" s="863"/>
      <c r="Q148" s="863"/>
      <c r="R148" s="863"/>
      <c r="S148" s="863"/>
      <c r="T148" s="863"/>
      <c r="U148" s="863"/>
      <c r="V148" s="863"/>
      <c r="W148" s="863"/>
      <c r="X148" s="863"/>
      <c r="Y148" s="863"/>
      <c r="Z148" s="863"/>
      <c r="AA148" s="863"/>
      <c r="AB148" s="863"/>
    </row>
    <row r="149" customFormat="false" ht="12" hidden="false" customHeight="true" outlineLevel="0" collapsed="false">
      <c r="A149" s="360"/>
      <c r="B149" s="921"/>
      <c r="C149" s="921"/>
      <c r="D149" s="921"/>
      <c r="E149" s="921"/>
      <c r="F149" s="921"/>
      <c r="G149" s="921"/>
      <c r="H149" s="921"/>
      <c r="I149" s="921"/>
      <c r="J149" s="921"/>
      <c r="K149" s="921"/>
      <c r="L149" s="921"/>
      <c r="M149" s="363"/>
      <c r="N149" s="920"/>
      <c r="O149" s="863"/>
      <c r="P149" s="863"/>
      <c r="Q149" s="863"/>
      <c r="R149" s="863"/>
      <c r="S149" s="863"/>
      <c r="T149" s="863"/>
      <c r="U149" s="863"/>
      <c r="V149" s="863"/>
      <c r="W149" s="863"/>
      <c r="X149" s="863"/>
      <c r="Y149" s="863"/>
      <c r="Z149" s="863"/>
      <c r="AA149" s="863"/>
      <c r="AB149" s="863"/>
    </row>
    <row r="150" customFormat="false" ht="12" hidden="false" customHeight="true" outlineLevel="0" collapsed="false">
      <c r="A150" s="360"/>
      <c r="B150" s="921"/>
      <c r="C150" s="921"/>
      <c r="D150" s="921"/>
      <c r="E150" s="921"/>
      <c r="F150" s="921"/>
      <c r="G150" s="921"/>
      <c r="H150" s="921"/>
      <c r="I150" s="921"/>
      <c r="J150" s="921"/>
      <c r="K150" s="921"/>
      <c r="L150" s="921"/>
      <c r="M150" s="363"/>
      <c r="N150" s="920"/>
      <c r="O150" s="863"/>
      <c r="P150" s="863"/>
      <c r="Q150" s="863"/>
      <c r="R150" s="863"/>
      <c r="S150" s="863"/>
      <c r="T150" s="863"/>
      <c r="U150" s="863"/>
      <c r="V150" s="863"/>
      <c r="W150" s="863"/>
      <c r="X150" s="863"/>
      <c r="Y150" s="863"/>
      <c r="Z150" s="863"/>
      <c r="AA150" s="863"/>
      <c r="AB150" s="863"/>
    </row>
    <row r="151" customFormat="false" ht="12" hidden="false" customHeight="true" outlineLevel="0" collapsed="false">
      <c r="A151" s="360"/>
      <c r="B151" s="921"/>
      <c r="C151" s="921"/>
      <c r="D151" s="921"/>
      <c r="E151" s="921"/>
      <c r="F151" s="921"/>
      <c r="G151" s="921"/>
      <c r="H151" s="921"/>
      <c r="I151" s="921"/>
      <c r="J151" s="921"/>
      <c r="K151" s="921"/>
      <c r="L151" s="921"/>
      <c r="M151" s="363"/>
      <c r="N151" s="920"/>
      <c r="O151" s="863"/>
      <c r="P151" s="863"/>
      <c r="Q151" s="863"/>
      <c r="R151" s="863"/>
      <c r="S151" s="863"/>
      <c r="T151" s="863"/>
      <c r="U151" s="863"/>
      <c r="V151" s="863"/>
      <c r="W151" s="863"/>
      <c r="X151" s="863"/>
      <c r="Y151" s="863"/>
      <c r="Z151" s="863"/>
      <c r="AA151" s="863"/>
      <c r="AB151" s="863"/>
    </row>
    <row r="152" customFormat="false" ht="12" hidden="false" customHeight="true" outlineLevel="0" collapsed="false">
      <c r="A152" s="360"/>
      <c r="B152" s="921"/>
      <c r="C152" s="921"/>
      <c r="D152" s="921"/>
      <c r="E152" s="921"/>
      <c r="F152" s="921"/>
      <c r="G152" s="921"/>
      <c r="H152" s="921"/>
      <c r="I152" s="921"/>
      <c r="J152" s="921"/>
      <c r="K152" s="921"/>
      <c r="L152" s="921"/>
      <c r="M152" s="363"/>
      <c r="N152" s="920"/>
      <c r="O152" s="863"/>
      <c r="P152" s="863"/>
      <c r="Q152" s="863"/>
      <c r="R152" s="863"/>
      <c r="S152" s="863"/>
      <c r="T152" s="863"/>
      <c r="U152" s="863"/>
      <c r="V152" s="863"/>
      <c r="W152" s="863"/>
      <c r="X152" s="863"/>
      <c r="Y152" s="863"/>
      <c r="Z152" s="863"/>
      <c r="AA152" s="863"/>
      <c r="AB152" s="863"/>
    </row>
    <row r="153" customFormat="false" ht="15.95" hidden="false" customHeight="true" outlineLevel="0" collapsed="false">
      <c r="A153" s="360"/>
      <c r="B153" s="922" t="s">
        <v>832</v>
      </c>
      <c r="C153" s="292"/>
      <c r="D153" s="292"/>
      <c r="E153" s="684" t="s">
        <v>290</v>
      </c>
      <c r="F153" s="292"/>
      <c r="G153" s="292"/>
      <c r="H153" s="684" t="s">
        <v>290</v>
      </c>
      <c r="I153" s="292"/>
      <c r="J153" s="292"/>
      <c r="K153" s="820"/>
      <c r="L153" s="820"/>
      <c r="M153" s="363"/>
      <c r="N153" s="920"/>
      <c r="O153" s="863"/>
      <c r="P153" s="863"/>
      <c r="Q153" s="863"/>
      <c r="R153" s="863"/>
      <c r="S153" s="863"/>
      <c r="T153" s="863"/>
      <c r="U153" s="863"/>
      <c r="V153" s="863"/>
      <c r="W153" s="863"/>
      <c r="X153" s="863"/>
      <c r="Y153" s="863"/>
      <c r="Z153" s="863"/>
      <c r="AA153" s="863"/>
      <c r="AB153" s="863"/>
    </row>
    <row r="154" customFormat="false" ht="6" hidden="false" customHeight="true" outlineLevel="0" collapsed="false">
      <c r="A154" s="360"/>
      <c r="B154" s="921"/>
      <c r="C154" s="921"/>
      <c r="D154" s="921"/>
      <c r="E154" s="921"/>
      <c r="F154" s="921"/>
      <c r="G154" s="921"/>
      <c r="H154" s="921"/>
      <c r="I154" s="921"/>
      <c r="J154" s="921"/>
      <c r="K154" s="921"/>
      <c r="L154" s="921"/>
      <c r="M154" s="363"/>
      <c r="N154" s="921"/>
      <c r="O154" s="863"/>
      <c r="P154" s="863"/>
      <c r="Q154" s="863"/>
      <c r="R154" s="863"/>
      <c r="S154" s="863"/>
      <c r="T154" s="863"/>
      <c r="U154" s="863"/>
      <c r="V154" s="863"/>
      <c r="W154" s="863"/>
      <c r="X154" s="863"/>
      <c r="Y154" s="863"/>
      <c r="Z154" s="863"/>
      <c r="AA154" s="863"/>
      <c r="AB154" s="863"/>
    </row>
    <row r="155" customFormat="false" ht="6" hidden="false" customHeight="true" outlineLevel="0" collapsed="false">
      <c r="A155" s="923"/>
      <c r="B155" s="924"/>
      <c r="C155" s="924"/>
      <c r="D155" s="924"/>
      <c r="E155" s="924"/>
      <c r="F155" s="924"/>
      <c r="G155" s="924"/>
      <c r="H155" s="924"/>
      <c r="I155" s="924"/>
      <c r="J155" s="924"/>
      <c r="K155" s="924"/>
      <c r="L155" s="924"/>
      <c r="M155" s="925"/>
      <c r="N155" s="920"/>
      <c r="O155" s="863"/>
      <c r="P155" s="863"/>
      <c r="Q155" s="863"/>
      <c r="R155" s="863"/>
      <c r="S155" s="863"/>
      <c r="T155" s="863"/>
      <c r="U155" s="863"/>
      <c r="V155" s="863"/>
      <c r="W155" s="863"/>
      <c r="X155" s="863"/>
      <c r="Y155" s="863"/>
      <c r="Z155" s="863"/>
      <c r="AA155" s="863"/>
      <c r="AB155" s="863"/>
    </row>
    <row r="156" customFormat="false" ht="12" hidden="false" customHeight="true" outlineLevel="0" collapsed="false">
      <c r="A156" s="825" t="s">
        <v>715</v>
      </c>
      <c r="B156" s="825"/>
      <c r="C156" s="825"/>
      <c r="D156" s="825"/>
      <c r="E156" s="825"/>
      <c r="F156" s="825"/>
      <c r="G156" s="825"/>
      <c r="H156" s="825"/>
      <c r="I156" s="825"/>
      <c r="J156" s="825"/>
      <c r="K156" s="825"/>
      <c r="L156" s="825"/>
      <c r="M156" s="825"/>
      <c r="N156" s="914"/>
      <c r="O156" s="825" t="s">
        <v>716</v>
      </c>
      <c r="P156" s="825"/>
      <c r="Q156" s="825"/>
      <c r="R156" s="825"/>
      <c r="S156" s="825"/>
      <c r="T156" s="825"/>
      <c r="U156" s="825"/>
      <c r="V156" s="825"/>
      <c r="W156" s="825"/>
      <c r="X156" s="825"/>
      <c r="Y156" s="825"/>
      <c r="Z156" s="825"/>
      <c r="AA156" s="825"/>
      <c r="AB156" s="825"/>
    </row>
    <row r="157" customFormat="false" ht="17.25" hidden="false" customHeight="true" outlineLevel="0" collapsed="false">
      <c r="A157" s="914"/>
      <c r="B157" s="914"/>
      <c r="C157" s="914"/>
      <c r="D157" s="914"/>
      <c r="E157" s="914"/>
      <c r="F157" s="914"/>
      <c r="G157" s="914"/>
      <c r="H157" s="914"/>
      <c r="I157" s="914"/>
      <c r="J157" s="915"/>
      <c r="K157" s="915"/>
      <c r="L157" s="915"/>
      <c r="M157" s="915"/>
      <c r="N157" s="915"/>
      <c r="O157" s="825"/>
      <c r="P157" s="825"/>
      <c r="Q157" s="825"/>
      <c r="R157" s="825"/>
      <c r="S157" s="825"/>
      <c r="T157" s="825"/>
      <c r="U157" s="825"/>
      <c r="V157" s="825"/>
      <c r="W157" s="825"/>
      <c r="X157" s="825"/>
      <c r="Y157" s="825"/>
      <c r="Z157" s="825"/>
      <c r="AA157" s="825"/>
      <c r="AB157" s="825"/>
    </row>
    <row r="158" customFormat="false" ht="15.75" hidden="false" customHeight="true" outlineLevel="0" collapsed="false">
      <c r="A158" s="926" t="s">
        <v>833</v>
      </c>
      <c r="B158" s="926"/>
      <c r="C158" s="926"/>
      <c r="D158" s="926"/>
      <c r="E158" s="926"/>
      <c r="F158" s="926"/>
      <c r="G158" s="926"/>
      <c r="H158" s="926"/>
      <c r="I158" s="926"/>
      <c r="J158" s="926"/>
      <c r="K158" s="926"/>
      <c r="L158" s="926"/>
      <c r="M158" s="926"/>
      <c r="N158" s="926"/>
      <c r="O158" s="916"/>
      <c r="P158" s="916"/>
      <c r="Q158" s="916"/>
      <c r="R158" s="916"/>
      <c r="S158" s="916"/>
      <c r="T158" s="916"/>
      <c r="U158" s="916"/>
      <c r="V158" s="916"/>
      <c r="W158" s="916"/>
      <c r="X158" s="916"/>
      <c r="Y158" s="916"/>
      <c r="Z158" s="916"/>
      <c r="AA158" s="916"/>
      <c r="AB158" s="916"/>
    </row>
  </sheetData>
  <sheetProtection sheet="true" objects="true" scenarios="true" formatCells="false" formatColumns="false" formatRows="false" insertRows="false" insertHyperlinks="false" deleteRows="false" sort="false" autoFilter="false" pivotTables="false"/>
  <mergeCells count="448">
    <mergeCell ref="Y2:AA2"/>
    <mergeCell ref="A3:AB3"/>
    <mergeCell ref="A8:V9"/>
    <mergeCell ref="W8:Z9"/>
    <mergeCell ref="AB8:AB9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14:AB14"/>
    <mergeCell ref="A15:B15"/>
    <mergeCell ref="C15:E15"/>
    <mergeCell ref="F15:J15"/>
    <mergeCell ref="K15:O15"/>
    <mergeCell ref="P15:U15"/>
    <mergeCell ref="V15:Y15"/>
    <mergeCell ref="Z15:AB15"/>
    <mergeCell ref="A16:B16"/>
    <mergeCell ref="C16:E16"/>
    <mergeCell ref="F16:J16"/>
    <mergeCell ref="K16:O16"/>
    <mergeCell ref="P16:U16"/>
    <mergeCell ref="V16:Y16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9:B19"/>
    <mergeCell ref="C19:E19"/>
    <mergeCell ref="F19:J19"/>
    <mergeCell ref="K19:O19"/>
    <mergeCell ref="P19:U19"/>
    <mergeCell ref="V19:Y19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22:B22"/>
    <mergeCell ref="C22:E22"/>
    <mergeCell ref="F22:J22"/>
    <mergeCell ref="K22:O22"/>
    <mergeCell ref="P22:U22"/>
    <mergeCell ref="V22:Y22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5:B25"/>
    <mergeCell ref="C25:E25"/>
    <mergeCell ref="F25:J25"/>
    <mergeCell ref="K25:O25"/>
    <mergeCell ref="P25:U25"/>
    <mergeCell ref="V25:Y25"/>
    <mergeCell ref="Z25:AB25"/>
    <mergeCell ref="B26:Y26"/>
    <mergeCell ref="Z26:AB26"/>
    <mergeCell ref="B27:Y27"/>
    <mergeCell ref="Z27:AB27"/>
    <mergeCell ref="B28:Y28"/>
    <mergeCell ref="Z28:AB28"/>
    <mergeCell ref="B29:Y29"/>
    <mergeCell ref="Z29:AB29"/>
    <mergeCell ref="A30:A32"/>
    <mergeCell ref="B30:H32"/>
    <mergeCell ref="I30:K32"/>
    <mergeCell ref="Y30:Y31"/>
    <mergeCell ref="Z30:AB31"/>
    <mergeCell ref="L31:M32"/>
    <mergeCell ref="N32:W32"/>
    <mergeCell ref="Z32:AB32"/>
    <mergeCell ref="A34:AB34"/>
    <mergeCell ref="A38:V39"/>
    <mergeCell ref="W38:Z39"/>
    <mergeCell ref="AB38:AB39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6:B46"/>
    <mergeCell ref="C46:E46"/>
    <mergeCell ref="F46:J46"/>
    <mergeCell ref="K46:O46"/>
    <mergeCell ref="P46:U46"/>
    <mergeCell ref="V46:Y46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9:B49"/>
    <mergeCell ref="C49:E49"/>
    <mergeCell ref="F49:J49"/>
    <mergeCell ref="K49:O49"/>
    <mergeCell ref="P49:U49"/>
    <mergeCell ref="V49:Y49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52:B52"/>
    <mergeCell ref="C52:E52"/>
    <mergeCell ref="F52:J52"/>
    <mergeCell ref="K52:O52"/>
    <mergeCell ref="P52:U52"/>
    <mergeCell ref="V52:Y52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5:B55"/>
    <mergeCell ref="C55:E55"/>
    <mergeCell ref="F55:J55"/>
    <mergeCell ref="K55:O55"/>
    <mergeCell ref="P55:U55"/>
    <mergeCell ref="V55:Y55"/>
    <mergeCell ref="Z55:AB55"/>
    <mergeCell ref="B56:Y56"/>
    <mergeCell ref="Z56:AB56"/>
    <mergeCell ref="B57:Y57"/>
    <mergeCell ref="Z57:AB57"/>
    <mergeCell ref="B58:Y58"/>
    <mergeCell ref="Z58:AB58"/>
    <mergeCell ref="B59:Y59"/>
    <mergeCell ref="Z59:AB59"/>
    <mergeCell ref="A60:A62"/>
    <mergeCell ref="B60:H62"/>
    <mergeCell ref="I60:K62"/>
    <mergeCell ref="Y60:Y61"/>
    <mergeCell ref="Z60:AB61"/>
    <mergeCell ref="L61:M62"/>
    <mergeCell ref="N62:W62"/>
    <mergeCell ref="Z62:AB62"/>
    <mergeCell ref="A65:V66"/>
    <mergeCell ref="W65:Z66"/>
    <mergeCell ref="AB65:AB66"/>
    <mergeCell ref="A68:AB68"/>
    <mergeCell ref="A70:AB70"/>
    <mergeCell ref="A71:B71"/>
    <mergeCell ref="C71:E71"/>
    <mergeCell ref="F71:J71"/>
    <mergeCell ref="K71:O71"/>
    <mergeCell ref="P71:U71"/>
    <mergeCell ref="V71:Y71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4:B74"/>
    <mergeCell ref="C74:E74"/>
    <mergeCell ref="F74:J74"/>
    <mergeCell ref="K74:O74"/>
    <mergeCell ref="P74:U74"/>
    <mergeCell ref="V74:Y74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7:B77"/>
    <mergeCell ref="C77:E77"/>
    <mergeCell ref="F77:J77"/>
    <mergeCell ref="K77:O77"/>
    <mergeCell ref="P77:U77"/>
    <mergeCell ref="V77:Y77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80:B80"/>
    <mergeCell ref="C80:E80"/>
    <mergeCell ref="F80:J80"/>
    <mergeCell ref="K80:O80"/>
    <mergeCell ref="P80:U80"/>
    <mergeCell ref="V80:Y80"/>
    <mergeCell ref="Z80:AB80"/>
    <mergeCell ref="A81:AB81"/>
    <mergeCell ref="A82:B82"/>
    <mergeCell ref="C82:E82"/>
    <mergeCell ref="F82:J82"/>
    <mergeCell ref="K82:O82"/>
    <mergeCell ref="P82:U82"/>
    <mergeCell ref="V82:Y82"/>
    <mergeCell ref="Z82:AB82"/>
    <mergeCell ref="A83:B83"/>
    <mergeCell ref="C83:E83"/>
    <mergeCell ref="F83:J83"/>
    <mergeCell ref="K83:O83"/>
    <mergeCell ref="P83:U83"/>
    <mergeCell ref="V83:Y83"/>
    <mergeCell ref="Z83:AB83"/>
    <mergeCell ref="B84:Y84"/>
    <mergeCell ref="Z84:AB84"/>
    <mergeCell ref="B85:Y85"/>
    <mergeCell ref="Z85:AB85"/>
    <mergeCell ref="B86:Y86"/>
    <mergeCell ref="Z86:AB86"/>
    <mergeCell ref="B87:Y87"/>
    <mergeCell ref="Z87:AB87"/>
    <mergeCell ref="A88:A90"/>
    <mergeCell ref="B88:H90"/>
    <mergeCell ref="I88:K90"/>
    <mergeCell ref="Y88:Y89"/>
    <mergeCell ref="Z88:AB89"/>
    <mergeCell ref="L89:M90"/>
    <mergeCell ref="N90:W90"/>
    <mergeCell ref="Z90:AB90"/>
    <mergeCell ref="O91:AB91"/>
    <mergeCell ref="A93:V94"/>
    <mergeCell ref="W93:Z94"/>
    <mergeCell ref="AB93:AB94"/>
    <mergeCell ref="A95:AB95"/>
    <mergeCell ref="A97:AB97"/>
    <mergeCell ref="A98:B98"/>
    <mergeCell ref="C98:E98"/>
    <mergeCell ref="F98:J98"/>
    <mergeCell ref="K98:O98"/>
    <mergeCell ref="P98:U98"/>
    <mergeCell ref="V98:Y98"/>
    <mergeCell ref="Z98:AB98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101:B101"/>
    <mergeCell ref="C101:E101"/>
    <mergeCell ref="F101:J101"/>
    <mergeCell ref="K101:O101"/>
    <mergeCell ref="P101:U101"/>
    <mergeCell ref="V101:Y101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4:B104"/>
    <mergeCell ref="C104:E104"/>
    <mergeCell ref="F104:J104"/>
    <mergeCell ref="K104:O104"/>
    <mergeCell ref="P104:U104"/>
    <mergeCell ref="V104:Y104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7:B107"/>
    <mergeCell ref="C107:E107"/>
    <mergeCell ref="F107:J107"/>
    <mergeCell ref="K107:O107"/>
    <mergeCell ref="P107:U107"/>
    <mergeCell ref="V107:Y107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10:B110"/>
    <mergeCell ref="C110:E110"/>
    <mergeCell ref="F110:J110"/>
    <mergeCell ref="K110:O110"/>
    <mergeCell ref="P110:U110"/>
    <mergeCell ref="V110:Y110"/>
    <mergeCell ref="Z110:AB110"/>
    <mergeCell ref="B111:Y111"/>
    <mergeCell ref="Z111:AB111"/>
    <mergeCell ref="B112:Y112"/>
    <mergeCell ref="Z112:AB112"/>
    <mergeCell ref="B113:Y113"/>
    <mergeCell ref="Z113:AB113"/>
    <mergeCell ref="B114:Y114"/>
    <mergeCell ref="Z114:AB114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A120:V121"/>
    <mergeCell ref="W120:Z121"/>
    <mergeCell ref="AB120:AB121"/>
    <mergeCell ref="A123:AB123"/>
    <mergeCell ref="A125:AB125"/>
    <mergeCell ref="A126:B126"/>
    <mergeCell ref="C126:E126"/>
    <mergeCell ref="F126:J126"/>
    <mergeCell ref="K126:O126"/>
    <mergeCell ref="P126:U126"/>
    <mergeCell ref="V126:Y126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9:B129"/>
    <mergeCell ref="C129:E129"/>
    <mergeCell ref="F129:J129"/>
    <mergeCell ref="K129:O129"/>
    <mergeCell ref="P129:U129"/>
    <mergeCell ref="V129:Y129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32:B132"/>
    <mergeCell ref="C132:E132"/>
    <mergeCell ref="F132:J132"/>
    <mergeCell ref="K132:O132"/>
    <mergeCell ref="P132:U132"/>
    <mergeCell ref="V132:Y132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5:B135"/>
    <mergeCell ref="C135:E135"/>
    <mergeCell ref="F135:J135"/>
    <mergeCell ref="K135:O135"/>
    <mergeCell ref="P135:U135"/>
    <mergeCell ref="V135:Y135"/>
    <mergeCell ref="Z135:AB135"/>
    <mergeCell ref="A136:AB136"/>
    <mergeCell ref="A137:B137"/>
    <mergeCell ref="C137:E137"/>
    <mergeCell ref="F137:J137"/>
    <mergeCell ref="K137:O137"/>
    <mergeCell ref="P137:U137"/>
    <mergeCell ref="V137:Y137"/>
    <mergeCell ref="Z137:AB137"/>
    <mergeCell ref="A138:B138"/>
    <mergeCell ref="C138:E138"/>
    <mergeCell ref="F138:J138"/>
    <mergeCell ref="K138:O138"/>
    <mergeCell ref="P138:U138"/>
    <mergeCell ref="V138:Y138"/>
    <mergeCell ref="Z138:AB138"/>
    <mergeCell ref="B139:Y139"/>
    <mergeCell ref="Z139:AB139"/>
    <mergeCell ref="B140:Y140"/>
    <mergeCell ref="Z140:AB140"/>
    <mergeCell ref="B141:Y141"/>
    <mergeCell ref="Z141:AB141"/>
    <mergeCell ref="B142:Y142"/>
    <mergeCell ref="Z142:AB142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O147:AB155"/>
    <mergeCell ref="A156:M156"/>
    <mergeCell ref="O156:AB157"/>
    <mergeCell ref="A158:N158"/>
  </mergeCells>
  <dataValidations count="10">
    <dataValidation allowBlank="true" operator="between" prompt="...należy zaznaczyć aktywne komórki z wiersza poprzedzającego i przeciągnąć (przytrzymując kursorem myszy mały kwadracik w prawym dolnym rogu zaznaczonego obszaru) formułę do właściwego wiersza." promptTitle="Uwaga! Aby uzupełnić formułę..." showDropDown="false" showErrorMessage="true" showInputMessage="true" sqref="AD18 AD48 AD76 AD103 AD131" type="none">
      <formula1>0</formula1>
      <formula2>0</formula2>
    </dataValidation>
    <dataValidation allowBlank="true" error="W tym polu można wpisać tylko pojedynczą cyfrę - w zakresie od 0 do 3" errorTitle="Błąd!" operator="between" showDropDown="false" showErrorMessage="true" showInputMessage="true" sqref="N31 N61 N89 N116 N144 C153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Q31 Q61 Q89 Q116 Q144 F153" type="whole">
      <formula1>0</formula1>
      <formula2>1</formula2>
    </dataValidation>
    <dataValidation allowBlank="true" error="W tym polu można wpisać tylko pojedynczą cyfrę - w zakresie od 0 do 9" errorTitle="Błąd!" operator="between" showDropDown="false" showErrorMessage="true" showInputMessage="true" sqref="O31 R31 T31:W31 O61 R61 T61:W61 O89 R89 T89:W89 O116 R116 T116:W116 O144 R144 T144:W144 D153 G153 I153:L153" type="whole">
      <formula1>0</formula1>
      <formula2>9</formula2>
    </dataValidation>
    <dataValidation allowBlank="true" error="W tym polu można wpisać tylko znak &quot;X&quot;" errorTitle="Błąd!" operator="between" prompt="Pole wypełniane automatycznie znakiem &quot;X&quot; w przypadku, gdy wartość uzyskanej pomocy de minimis (dla danego limitu pomocy) będzie większa od 0" promptTitle="Uwaga!" showDropDown="true" showErrorMessage="true" showInputMessage="true" sqref="AB8:AB9 AB38:AB39 AB65:AB66 AB93:AB94 AB120:AB121" type="list">
      <formula1>"x,X"</formula1>
      <formula2>0</formula2>
    </dataValidation>
    <dataValidation allowBlank="true" error="W tym polu można wpisać tylko liczbę - równą lub większą od 0" errorTitle="Błąd!" operator="greater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false" sqref="Z15:AB16 Z18:AB19 Z21:AB22 Z24:AB28 Z45:AB46 Z48:AB49 Z51:AB52 Z54:AB58 Z73:AB74 Z76:AB77 Z79:AB80 Z82:AB86 Z100:AB101 Z103:AB104 Z106:AB107 Z109:AB113 Z128:AB129 Z131:AB132 Z134:AB135 Z137:AB141" type="decimal">
      <formula1>0</formula1>
      <formula2>0</formula2>
    </dataValidation>
    <dataValidation allowBlank="true" error="W tym polu można wpisać tylko liczbę - równą lub większą od 0" errorTitle="Błąd!" operator="greater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Z29:AB32 Z59:AB62 Z87:AB90 Z114:AB117 Z142:AB145" type="decimal">
      <formula1>0</formula1>
      <formula2>0</formula2>
    </dataValidation>
    <dataValidation allowBlank="true" error="W tym polu można wpisać tylko liczbę - równą lub większą od 0 (z dokładnością do 4 miejsc po przecinku)" errorTitle="Błąd!" operator="greater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I30:K32 I60:K62 I88:K90 I115:K117 I143:K145" type="decimal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 (w tym konkretnym przypadku w numer 17 - i odpowiednio dalej, jak wskazują zielone strzałki) i wybrać Wstaw." promptTitle="Uwaga! Aby dodać wiersz..." showDropDown="false" showErrorMessage="true" showInputMessage="true" sqref="AD17" type="none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 (jak wskazują zielone strzałki) i wybrać Wstaw." promptTitle="Uwaga! Aby dodać wiersz..." showDropDown="false" showErrorMessage="true" showInputMessage="true" sqref="AD47 AD75 AD102 AD130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rowBreaks count="4" manualBreakCount="4">
    <brk id="36" man="true" max="16383" min="0"/>
    <brk id="63" man="true" max="16383" min="0"/>
    <brk id="91" man="true" max="16383" min="0"/>
    <brk id="118" man="true" max="16383" min="0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62"/>
  <sheetViews>
    <sheetView showFormulas="false" showGridLines="false" showRowColHeaders="true" showZeros="true" rightToLeft="false" tabSelected="false" showOutlineSymbols="true" defaultGridColor="true" view="pageBreakPreview" topLeftCell="A7" colorId="64" zoomScale="110" zoomScaleNormal="100" zoomScalePageLayoutView="110" workbookViewId="0">
      <selection pane="topLeft" activeCell="B27" activeCellId="0" sqref="B27"/>
    </sheetView>
  </sheetViews>
  <sheetFormatPr defaultRowHeight="12" zeroHeight="false" outlineLevelRow="0" outlineLevelCol="0"/>
  <cols>
    <col collapsed="false" customWidth="true" hidden="false" outlineLevel="0" max="1" min="1" style="927" width="2.57"/>
    <col collapsed="false" customWidth="true" hidden="false" outlineLevel="0" max="19" min="2" style="927" width="2.71"/>
    <col collapsed="false" customWidth="true" hidden="false" outlineLevel="0" max="20" min="20" style="927" width="2.99"/>
    <col collapsed="false" customWidth="true" hidden="false" outlineLevel="0" max="34" min="21" style="927" width="3.29"/>
    <col collapsed="false" customWidth="true" hidden="false" outlineLevel="0" max="35" min="35" style="927" width="2.57"/>
    <col collapsed="false" customWidth="true" hidden="false" outlineLevel="0" max="36" min="36" style="927" width="2.85"/>
    <col collapsed="false" customWidth="true" hidden="false" outlineLevel="0" max="1025" min="37" style="927" width="9.14"/>
  </cols>
  <sheetData>
    <row r="1" customFormat="false" ht="12" hidden="false" customHeight="true" outlineLevel="0" collapsed="false">
      <c r="A1" s="928"/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814"/>
      <c r="X1" s="814"/>
      <c r="Y1" s="814"/>
      <c r="Z1" s="814"/>
      <c r="AA1" s="814"/>
      <c r="AB1" s="814"/>
      <c r="AC1" s="814"/>
      <c r="AD1" s="814"/>
      <c r="AE1" s="814"/>
      <c r="AF1" s="814"/>
      <c r="AG1" s="814"/>
      <c r="AH1" s="814"/>
      <c r="AI1" s="815"/>
      <c r="AJ1" s="929"/>
    </row>
    <row r="2" customFormat="false" ht="15.75" hidden="false" customHeight="true" outlineLevel="0" collapsed="false">
      <c r="A2" s="930"/>
      <c r="B2" s="930"/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784"/>
      <c r="Y2" s="784"/>
      <c r="Z2" s="784"/>
      <c r="AA2" s="784"/>
      <c r="AB2" s="784"/>
      <c r="AC2" s="784"/>
      <c r="AD2" s="689" t="s">
        <v>2</v>
      </c>
      <c r="AE2" s="689"/>
      <c r="AF2" s="689"/>
      <c r="AG2" s="689"/>
      <c r="AH2" s="689"/>
      <c r="AI2" s="800"/>
      <c r="AJ2" s="784"/>
    </row>
    <row r="3" customFormat="false" ht="6.75" hidden="false" customHeight="true" outlineLevel="0" collapsed="false">
      <c r="A3" s="931"/>
      <c r="B3" s="931"/>
      <c r="C3" s="931"/>
      <c r="D3" s="931"/>
      <c r="E3" s="931"/>
      <c r="F3" s="931"/>
      <c r="G3" s="931"/>
      <c r="H3" s="931"/>
      <c r="I3" s="931"/>
      <c r="J3" s="931"/>
      <c r="K3" s="931"/>
      <c r="L3" s="931"/>
      <c r="M3" s="931"/>
      <c r="N3" s="931"/>
      <c r="O3" s="931"/>
      <c r="P3" s="931"/>
      <c r="Q3" s="931"/>
      <c r="R3" s="931"/>
      <c r="S3" s="931"/>
      <c r="T3" s="931"/>
      <c r="U3" s="931"/>
      <c r="V3" s="931"/>
      <c r="W3" s="931"/>
      <c r="X3" s="931"/>
      <c r="Y3" s="931"/>
      <c r="Z3" s="931"/>
      <c r="AA3" s="931"/>
      <c r="AB3" s="931"/>
      <c r="AC3" s="931"/>
      <c r="AD3" s="931"/>
      <c r="AE3" s="931"/>
      <c r="AF3" s="931"/>
      <c r="AG3" s="931"/>
      <c r="AH3" s="931"/>
      <c r="AI3" s="931"/>
      <c r="AJ3" s="932"/>
    </row>
    <row r="4" customFormat="false" ht="22.5" hidden="false" customHeight="true" outlineLevel="0" collapsed="false">
      <c r="A4" s="933" t="s">
        <v>834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3"/>
      <c r="AE4" s="933"/>
      <c r="AF4" s="933"/>
      <c r="AG4" s="933"/>
      <c r="AH4" s="933"/>
      <c r="AI4" s="933"/>
      <c r="AJ4" s="934"/>
    </row>
    <row r="5" customFormat="false" ht="24.75" hidden="false" customHeight="true" outlineLevel="0" collapsed="false">
      <c r="A5" s="933"/>
      <c r="B5" s="933"/>
      <c r="C5" s="933"/>
      <c r="D5" s="933"/>
      <c r="E5" s="933"/>
      <c r="F5" s="933"/>
      <c r="G5" s="933"/>
      <c r="H5" s="933"/>
      <c r="I5" s="933"/>
      <c r="J5" s="933"/>
      <c r="K5" s="933"/>
      <c r="L5" s="933"/>
      <c r="M5" s="933"/>
      <c r="N5" s="933"/>
      <c r="O5" s="933"/>
      <c r="P5" s="933"/>
      <c r="Q5" s="933"/>
      <c r="R5" s="933"/>
      <c r="S5" s="933"/>
      <c r="T5" s="933"/>
      <c r="U5" s="933"/>
      <c r="V5" s="933"/>
      <c r="W5" s="933"/>
      <c r="X5" s="933"/>
      <c r="Y5" s="933"/>
      <c r="Z5" s="933"/>
      <c r="AA5" s="933"/>
      <c r="AB5" s="933"/>
      <c r="AC5" s="933"/>
      <c r="AD5" s="933"/>
      <c r="AE5" s="933"/>
      <c r="AF5" s="933"/>
      <c r="AG5" s="933"/>
      <c r="AH5" s="933"/>
      <c r="AI5" s="933"/>
      <c r="AJ5" s="932"/>
    </row>
    <row r="6" customFormat="false" ht="12" hidden="false" customHeight="false" outlineLevel="0" collapsed="false">
      <c r="A6" s="283"/>
      <c r="B6" s="935" t="s">
        <v>835</v>
      </c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935"/>
      <c r="W6" s="935"/>
      <c r="X6" s="935"/>
      <c r="Y6" s="935"/>
      <c r="Z6" s="935"/>
      <c r="AA6" s="935"/>
      <c r="AB6" s="935"/>
      <c r="AC6" s="935"/>
      <c r="AD6" s="935"/>
      <c r="AE6" s="935"/>
      <c r="AF6" s="935"/>
      <c r="AG6" s="935"/>
      <c r="AH6" s="935"/>
      <c r="AI6" s="800"/>
    </row>
    <row r="7" customFormat="false" ht="6" hidden="false" customHeight="true" outlineLevel="0" collapsed="false">
      <c r="A7" s="283"/>
      <c r="B7" s="935"/>
      <c r="C7" s="935"/>
      <c r="D7" s="935"/>
      <c r="E7" s="935"/>
      <c r="F7" s="935"/>
      <c r="G7" s="935"/>
      <c r="H7" s="935"/>
      <c r="I7" s="935"/>
      <c r="J7" s="935"/>
      <c r="K7" s="935"/>
      <c r="L7" s="935"/>
      <c r="M7" s="935"/>
      <c r="N7" s="935"/>
      <c r="O7" s="935"/>
      <c r="P7" s="935"/>
      <c r="Q7" s="935"/>
      <c r="R7" s="935"/>
      <c r="S7" s="935"/>
      <c r="T7" s="935"/>
      <c r="U7" s="935"/>
      <c r="V7" s="935"/>
      <c r="W7" s="935"/>
      <c r="X7" s="935"/>
      <c r="Y7" s="935"/>
      <c r="Z7" s="935"/>
      <c r="AA7" s="935"/>
      <c r="AB7" s="935"/>
      <c r="AC7" s="935"/>
      <c r="AD7" s="935"/>
      <c r="AE7" s="935"/>
      <c r="AF7" s="935"/>
      <c r="AG7" s="935"/>
      <c r="AH7" s="935"/>
      <c r="AI7" s="800"/>
    </row>
    <row r="8" customFormat="false" ht="36" hidden="false" customHeight="true" outlineLevel="0" collapsed="false">
      <c r="A8" s="936"/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800"/>
    </row>
    <row r="9" customFormat="false" ht="12" hidden="false" customHeight="false" outlineLevel="0" collapsed="false">
      <c r="A9" s="783"/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800"/>
    </row>
    <row r="10" customFormat="false" ht="13.5" hidden="false" customHeight="false" outlineLevel="0" collapsed="false">
      <c r="A10" s="783"/>
      <c r="B10" s="937" t="s">
        <v>836</v>
      </c>
      <c r="C10" s="937"/>
      <c r="D10" s="937"/>
      <c r="E10" s="937"/>
      <c r="F10" s="937"/>
      <c r="G10" s="937"/>
      <c r="H10" s="937"/>
      <c r="I10" s="937"/>
      <c r="J10" s="937"/>
      <c r="K10" s="937"/>
      <c r="L10" s="937"/>
      <c r="M10" s="937"/>
      <c r="N10" s="937"/>
      <c r="O10" s="937"/>
      <c r="P10" s="937"/>
      <c r="Q10" s="937"/>
      <c r="R10" s="937"/>
      <c r="S10" s="937"/>
      <c r="T10" s="937"/>
      <c r="U10" s="937"/>
      <c r="V10" s="937"/>
      <c r="W10" s="937"/>
      <c r="X10" s="937"/>
      <c r="Y10" s="937"/>
      <c r="Z10" s="937"/>
      <c r="AA10" s="937"/>
      <c r="AB10" s="937"/>
      <c r="AC10" s="937"/>
      <c r="AD10" s="937"/>
      <c r="AE10" s="937"/>
      <c r="AF10" s="937"/>
      <c r="AG10" s="937"/>
      <c r="AH10" s="937"/>
      <c r="AI10" s="800"/>
    </row>
    <row r="11" customFormat="false" ht="6" hidden="false" customHeight="true" outlineLevel="0" collapsed="false">
      <c r="A11" s="283"/>
      <c r="B11" s="784"/>
      <c r="C11" s="784"/>
      <c r="D11" s="784"/>
      <c r="E11" s="784"/>
      <c r="F11" s="784"/>
      <c r="G11" s="784"/>
      <c r="H11" s="784"/>
      <c r="I11" s="784"/>
      <c r="J11" s="784"/>
      <c r="K11" s="784"/>
      <c r="L11" s="784"/>
      <c r="M11" s="784"/>
      <c r="N11" s="784"/>
      <c r="O11" s="784"/>
      <c r="P11" s="784"/>
      <c r="Q11" s="784"/>
      <c r="R11" s="784"/>
      <c r="S11" s="784"/>
      <c r="T11" s="784"/>
      <c r="U11" s="784"/>
      <c r="V11" s="784"/>
      <c r="W11" s="784"/>
      <c r="X11" s="784"/>
      <c r="Y11" s="784"/>
      <c r="Z11" s="784"/>
      <c r="AA11" s="784"/>
      <c r="AB11" s="784"/>
      <c r="AC11" s="784"/>
      <c r="AD11" s="784"/>
      <c r="AE11" s="784"/>
      <c r="AF11" s="784"/>
      <c r="AG11" s="784"/>
      <c r="AH11" s="784"/>
      <c r="AI11" s="800"/>
    </row>
    <row r="12" customFormat="false" ht="36" hidden="false" customHeight="true" outlineLevel="0" collapsed="false">
      <c r="A12" s="283"/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286"/>
    </row>
    <row r="13" customFormat="false" ht="12" hidden="false" customHeight="false" outlineLevel="0" collapsed="false">
      <c r="A13" s="283"/>
      <c r="B13" s="691"/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1"/>
      <c r="X13" s="691"/>
      <c r="Y13" s="691"/>
      <c r="Z13" s="691"/>
      <c r="AA13" s="691"/>
      <c r="AB13" s="691"/>
      <c r="AC13" s="691"/>
      <c r="AD13" s="691"/>
      <c r="AE13" s="691"/>
      <c r="AF13" s="691"/>
      <c r="AG13" s="691"/>
      <c r="AH13" s="691"/>
      <c r="AI13" s="286"/>
    </row>
    <row r="14" customFormat="false" ht="13.5" hidden="false" customHeight="false" outlineLevel="0" collapsed="false">
      <c r="A14" s="938"/>
      <c r="B14" s="809" t="s">
        <v>837</v>
      </c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809"/>
      <c r="AD14" s="809"/>
      <c r="AE14" s="809"/>
      <c r="AF14" s="809"/>
      <c r="AG14" s="809"/>
      <c r="AH14" s="809"/>
      <c r="AI14" s="286"/>
    </row>
    <row r="15" customFormat="false" ht="6" hidden="false" customHeight="true" outlineLevel="0" collapsed="false">
      <c r="A15" s="283"/>
      <c r="B15" s="811"/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939"/>
      <c r="AB15" s="939"/>
      <c r="AC15" s="939"/>
      <c r="AD15" s="939"/>
      <c r="AE15" s="939"/>
      <c r="AF15" s="939"/>
      <c r="AG15" s="939"/>
      <c r="AH15" s="939"/>
      <c r="AI15" s="286"/>
    </row>
    <row r="16" customFormat="false" ht="12" hidden="false" customHeight="true" outlineLevel="0" collapsed="false">
      <c r="A16" s="283"/>
      <c r="B16" s="940" t="s">
        <v>838</v>
      </c>
      <c r="C16" s="940"/>
      <c r="D16" s="940"/>
      <c r="E16" s="940"/>
      <c r="F16" s="940"/>
      <c r="G16" s="940"/>
      <c r="H16" s="940"/>
      <c r="I16" s="940"/>
      <c r="J16" s="940"/>
      <c r="K16" s="940"/>
      <c r="L16" s="940"/>
      <c r="M16" s="940"/>
      <c r="N16" s="940"/>
      <c r="O16" s="940"/>
      <c r="P16" s="940"/>
      <c r="Q16" s="940"/>
      <c r="R16" s="940"/>
      <c r="S16" s="940"/>
      <c r="T16" s="940"/>
      <c r="U16" s="940"/>
      <c r="V16" s="940"/>
      <c r="W16" s="940"/>
      <c r="X16" s="940"/>
      <c r="Y16" s="940"/>
      <c r="Z16" s="940"/>
      <c r="AA16" s="940"/>
      <c r="AB16" s="940"/>
      <c r="AC16" s="940"/>
      <c r="AD16" s="940"/>
      <c r="AE16" s="940"/>
      <c r="AF16" s="940"/>
      <c r="AG16" s="940"/>
      <c r="AH16" s="940"/>
      <c r="AI16" s="286"/>
    </row>
    <row r="17" customFormat="false" ht="6" hidden="false" customHeight="true" outlineLevel="0" collapsed="false">
      <c r="A17" s="283"/>
      <c r="B17" s="811"/>
      <c r="C17" s="811"/>
      <c r="D17" s="811"/>
      <c r="E17" s="811"/>
      <c r="F17" s="811"/>
      <c r="G17" s="811"/>
      <c r="H17" s="811"/>
      <c r="I17" s="811"/>
      <c r="J17" s="811"/>
      <c r="K17" s="811"/>
      <c r="L17" s="811"/>
      <c r="M17" s="811"/>
      <c r="N17" s="811"/>
      <c r="O17" s="811"/>
      <c r="P17" s="811"/>
      <c r="Q17" s="811"/>
      <c r="R17" s="811"/>
      <c r="S17" s="811"/>
      <c r="T17" s="811"/>
      <c r="U17" s="811"/>
      <c r="V17" s="811"/>
      <c r="W17" s="811"/>
      <c r="X17" s="811"/>
      <c r="Y17" s="811"/>
      <c r="Z17" s="811"/>
      <c r="AA17" s="939"/>
      <c r="AB17" s="939"/>
      <c r="AC17" s="939"/>
      <c r="AD17" s="939"/>
      <c r="AE17" s="939"/>
      <c r="AF17" s="939"/>
      <c r="AG17" s="939"/>
      <c r="AH17" s="939"/>
      <c r="AI17" s="286"/>
    </row>
    <row r="18" customFormat="false" ht="24" hidden="false" customHeight="true" outlineLevel="0" collapsed="false">
      <c r="A18" s="283"/>
      <c r="B18" s="691"/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691"/>
      <c r="O18" s="691"/>
      <c r="P18" s="691"/>
      <c r="Q18" s="691"/>
      <c r="R18" s="691"/>
      <c r="S18" s="691"/>
      <c r="T18" s="691"/>
      <c r="U18" s="691"/>
      <c r="V18" s="691"/>
      <c r="W18" s="691"/>
      <c r="X18" s="691"/>
      <c r="Y18" s="691"/>
      <c r="Z18" s="691"/>
      <c r="AA18" s="691"/>
      <c r="AB18" s="691"/>
      <c r="AC18" s="691"/>
      <c r="AD18" s="691"/>
      <c r="AE18" s="691"/>
      <c r="AF18" s="691"/>
      <c r="AG18" s="691"/>
      <c r="AH18" s="691"/>
      <c r="AI18" s="286"/>
    </row>
    <row r="19" customFormat="false" ht="12" hidden="false" customHeight="false" outlineLevel="0" collapsed="false">
      <c r="A19" s="283"/>
      <c r="B19" s="691"/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691"/>
      <c r="O19" s="691"/>
      <c r="P19" s="691"/>
      <c r="Q19" s="691"/>
      <c r="R19" s="691"/>
      <c r="S19" s="691"/>
      <c r="T19" s="691"/>
      <c r="U19" s="691"/>
      <c r="V19" s="691"/>
      <c r="W19" s="691"/>
      <c r="X19" s="691"/>
      <c r="Y19" s="691"/>
      <c r="Z19" s="691"/>
      <c r="AA19" s="691"/>
      <c r="AB19" s="691"/>
      <c r="AC19" s="691"/>
      <c r="AD19" s="691"/>
      <c r="AE19" s="691"/>
      <c r="AF19" s="691"/>
      <c r="AG19" s="691"/>
      <c r="AH19" s="691"/>
      <c r="AI19" s="286"/>
    </row>
    <row r="20" customFormat="false" ht="12" hidden="false" customHeight="true" outlineLevel="0" collapsed="false">
      <c r="A20" s="283"/>
      <c r="B20" s="941" t="s">
        <v>839</v>
      </c>
      <c r="C20" s="941"/>
      <c r="D20" s="941"/>
      <c r="E20" s="941"/>
      <c r="F20" s="941"/>
      <c r="G20" s="941"/>
      <c r="H20" s="941"/>
      <c r="I20" s="941"/>
      <c r="J20" s="941"/>
      <c r="K20" s="941"/>
      <c r="L20" s="941"/>
      <c r="M20" s="941"/>
      <c r="N20" s="941"/>
      <c r="O20" s="941"/>
      <c r="P20" s="941"/>
      <c r="Q20" s="941"/>
      <c r="R20" s="941"/>
      <c r="S20" s="941"/>
      <c r="T20" s="941"/>
      <c r="U20" s="941"/>
      <c r="V20" s="941"/>
      <c r="W20" s="941"/>
      <c r="X20" s="941"/>
      <c r="Y20" s="941"/>
      <c r="Z20" s="941"/>
      <c r="AA20" s="941"/>
      <c r="AB20" s="941"/>
      <c r="AC20" s="941"/>
      <c r="AD20" s="941"/>
      <c r="AE20" s="941"/>
      <c r="AF20" s="941"/>
      <c r="AG20" s="941"/>
      <c r="AH20" s="941"/>
      <c r="AI20" s="286"/>
    </row>
    <row r="21" customFormat="false" ht="17.25" hidden="false" customHeight="true" outlineLevel="0" collapsed="false">
      <c r="A21" s="783"/>
      <c r="B21" s="810" t="s">
        <v>840</v>
      </c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286"/>
    </row>
    <row r="22" customFormat="false" ht="18.75" hidden="false" customHeight="true" outlineLevel="0" collapsed="false">
      <c r="A22" s="783"/>
      <c r="B22" s="810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286"/>
    </row>
    <row r="23" customFormat="false" ht="12" hidden="false" customHeight="false" outlineLevel="0" collapsed="false">
      <c r="A23" s="783"/>
      <c r="B23" s="810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286"/>
    </row>
    <row r="24" customFormat="false" ht="6" hidden="false" customHeight="true" outlineLevel="0" collapsed="false">
      <c r="A24" s="283"/>
      <c r="B24" s="941"/>
      <c r="C24" s="941"/>
      <c r="D24" s="941"/>
      <c r="E24" s="941"/>
      <c r="F24" s="941"/>
      <c r="G24" s="941"/>
      <c r="H24" s="941"/>
      <c r="I24" s="941"/>
      <c r="J24" s="941"/>
      <c r="K24" s="941"/>
      <c r="L24" s="941"/>
      <c r="M24" s="941"/>
      <c r="N24" s="941"/>
      <c r="O24" s="941"/>
      <c r="P24" s="941"/>
      <c r="Q24" s="941"/>
      <c r="R24" s="941"/>
      <c r="S24" s="941"/>
      <c r="T24" s="941"/>
      <c r="U24" s="941"/>
      <c r="V24" s="941"/>
      <c r="W24" s="941"/>
      <c r="X24" s="941"/>
      <c r="Y24" s="941"/>
      <c r="Z24" s="941"/>
      <c r="AA24" s="941"/>
      <c r="AB24" s="941"/>
      <c r="AC24" s="941"/>
      <c r="AD24" s="941"/>
      <c r="AE24" s="941"/>
      <c r="AF24" s="941"/>
      <c r="AG24" s="941"/>
      <c r="AH24" s="941"/>
      <c r="AI24" s="286"/>
    </row>
    <row r="25" customFormat="false" ht="24" hidden="false" customHeight="true" outlineLevel="0" collapsed="false">
      <c r="A25" s="283"/>
      <c r="B25" s="942" t="s">
        <v>841</v>
      </c>
      <c r="C25" s="942"/>
      <c r="D25" s="942"/>
      <c r="E25" s="942"/>
      <c r="F25" s="942"/>
      <c r="G25" s="942"/>
      <c r="H25" s="942"/>
      <c r="I25" s="942"/>
      <c r="J25" s="942"/>
      <c r="K25" s="942"/>
      <c r="L25" s="942"/>
      <c r="M25" s="942"/>
      <c r="N25" s="942"/>
      <c r="O25" s="942"/>
      <c r="P25" s="942"/>
      <c r="Q25" s="942"/>
      <c r="R25" s="942"/>
      <c r="S25" s="942"/>
      <c r="T25" s="942"/>
      <c r="U25" s="942"/>
      <c r="V25" s="942"/>
      <c r="W25" s="942"/>
      <c r="X25" s="942"/>
      <c r="Y25" s="942"/>
      <c r="Z25" s="942"/>
      <c r="AA25" s="942"/>
      <c r="AB25" s="942"/>
      <c r="AC25" s="942"/>
      <c r="AD25" s="942"/>
      <c r="AE25" s="942"/>
      <c r="AF25" s="942"/>
      <c r="AG25" s="942"/>
      <c r="AH25" s="942"/>
      <c r="AI25" s="286"/>
    </row>
    <row r="26" customFormat="false" ht="12" hidden="false" customHeight="false" outlineLevel="0" collapsed="false">
      <c r="A26" s="283"/>
      <c r="B26" s="942"/>
      <c r="C26" s="942"/>
      <c r="D26" s="942"/>
      <c r="E26" s="942"/>
      <c r="F26" s="942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942"/>
      <c r="AG26" s="942"/>
      <c r="AH26" s="942"/>
      <c r="AI26" s="286"/>
    </row>
    <row r="27" customFormat="false" ht="12" hidden="false" customHeight="true" outlineLevel="0" collapsed="false">
      <c r="A27" s="283"/>
      <c r="B27" s="941" t="s">
        <v>842</v>
      </c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1"/>
      <c r="X27" s="941"/>
      <c r="Y27" s="941"/>
      <c r="Z27" s="941"/>
      <c r="AA27" s="941"/>
      <c r="AB27" s="941"/>
      <c r="AC27" s="941"/>
      <c r="AD27" s="941"/>
      <c r="AE27" s="941"/>
      <c r="AF27" s="941"/>
      <c r="AG27" s="941"/>
      <c r="AH27" s="941"/>
      <c r="AI27" s="286"/>
    </row>
    <row r="28" customFormat="false" ht="6" hidden="false" customHeight="true" outlineLevel="0" collapsed="false">
      <c r="A28" s="283"/>
      <c r="B28" s="941"/>
      <c r="C28" s="941"/>
      <c r="D28" s="941"/>
      <c r="E28" s="941"/>
      <c r="F28" s="941"/>
      <c r="G28" s="941"/>
      <c r="H28" s="941"/>
      <c r="I28" s="941"/>
      <c r="J28" s="941"/>
      <c r="K28" s="941"/>
      <c r="L28" s="941"/>
      <c r="M28" s="941"/>
      <c r="N28" s="941"/>
      <c r="O28" s="941"/>
      <c r="P28" s="941"/>
      <c r="Q28" s="941"/>
      <c r="R28" s="941"/>
      <c r="S28" s="941"/>
      <c r="T28" s="941"/>
      <c r="U28" s="941"/>
      <c r="V28" s="941"/>
      <c r="W28" s="941"/>
      <c r="X28" s="941"/>
      <c r="Y28" s="941"/>
      <c r="Z28" s="941"/>
      <c r="AA28" s="941"/>
      <c r="AB28" s="941"/>
      <c r="AC28" s="941"/>
      <c r="AD28" s="941"/>
      <c r="AE28" s="941"/>
      <c r="AF28" s="941"/>
      <c r="AG28" s="941"/>
      <c r="AH28" s="941"/>
      <c r="AI28" s="286"/>
    </row>
    <row r="29" customFormat="false" ht="12" hidden="false" customHeight="true" outlineLevel="0" collapsed="false">
      <c r="A29" s="283"/>
      <c r="B29" s="940" t="s">
        <v>843</v>
      </c>
      <c r="C29" s="940"/>
      <c r="D29" s="940"/>
      <c r="E29" s="940"/>
      <c r="F29" s="940"/>
      <c r="G29" s="940"/>
      <c r="H29" s="940"/>
      <c r="I29" s="940"/>
      <c r="J29" s="940"/>
      <c r="K29" s="940"/>
      <c r="L29" s="940"/>
      <c r="M29" s="940"/>
      <c r="N29" s="940"/>
      <c r="O29" s="940"/>
      <c r="P29" s="940"/>
      <c r="Q29" s="940"/>
      <c r="R29" s="940"/>
      <c r="S29" s="940"/>
      <c r="T29" s="940"/>
      <c r="U29" s="940"/>
      <c r="V29" s="940"/>
      <c r="W29" s="940"/>
      <c r="X29" s="940"/>
      <c r="Y29" s="940"/>
      <c r="Z29" s="940"/>
      <c r="AA29" s="940"/>
      <c r="AB29" s="940"/>
      <c r="AC29" s="940"/>
      <c r="AD29" s="940"/>
      <c r="AE29" s="940"/>
      <c r="AF29" s="940"/>
      <c r="AG29" s="940"/>
      <c r="AH29" s="940"/>
      <c r="AI29" s="286"/>
    </row>
    <row r="30" customFormat="false" ht="6" hidden="false" customHeight="true" outlineLevel="0" collapsed="false">
      <c r="A30" s="283"/>
      <c r="B30" s="941"/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941"/>
      <c r="X30" s="941"/>
      <c r="Y30" s="941"/>
      <c r="Z30" s="941"/>
      <c r="AA30" s="941"/>
      <c r="AB30" s="941"/>
      <c r="AC30" s="941"/>
      <c r="AD30" s="941"/>
      <c r="AE30" s="941"/>
      <c r="AF30" s="941"/>
      <c r="AG30" s="941"/>
      <c r="AH30" s="941"/>
      <c r="AI30" s="286"/>
    </row>
    <row r="31" customFormat="false" ht="12" hidden="false" customHeight="true" outlineLevel="0" collapsed="false">
      <c r="A31" s="283"/>
      <c r="B31" s="810" t="s">
        <v>844</v>
      </c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286"/>
    </row>
    <row r="32" customFormat="false" ht="12" hidden="false" customHeight="false" outlineLevel="0" collapsed="false">
      <c r="A32" s="283"/>
      <c r="B32" s="810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286"/>
    </row>
    <row r="33" customFormat="false" ht="12" hidden="false" customHeight="false" outlineLevel="0" collapsed="false">
      <c r="A33" s="283"/>
      <c r="B33" s="810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286"/>
    </row>
    <row r="34" customFormat="false" ht="12" hidden="false" customHeight="false" outlineLevel="0" collapsed="false">
      <c r="A34" s="283"/>
      <c r="B34" s="810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286"/>
    </row>
    <row r="35" customFormat="false" ht="6" hidden="false" customHeight="true" outlineLevel="0" collapsed="false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6"/>
    </row>
    <row r="36" customFormat="false" ht="24" hidden="false" customHeight="true" outlineLevel="0" collapsed="false">
      <c r="A36" s="283"/>
      <c r="B36" s="691"/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  <c r="N36" s="691"/>
      <c r="O36" s="691"/>
      <c r="P36" s="691"/>
      <c r="Q36" s="691"/>
      <c r="R36" s="691"/>
      <c r="S36" s="691"/>
      <c r="T36" s="691"/>
      <c r="U36" s="691"/>
      <c r="V36" s="691"/>
      <c r="W36" s="691"/>
      <c r="X36" s="691"/>
      <c r="Y36" s="691"/>
      <c r="Z36" s="691"/>
      <c r="AA36" s="691"/>
      <c r="AB36" s="691"/>
      <c r="AC36" s="691"/>
      <c r="AD36" s="691"/>
      <c r="AE36" s="691"/>
      <c r="AF36" s="691"/>
      <c r="AG36" s="691"/>
      <c r="AH36" s="691"/>
      <c r="AI36" s="286"/>
    </row>
    <row r="37" customFormat="false" ht="12" hidden="false" customHeight="false" outlineLevel="0" collapsed="false">
      <c r="A37" s="283"/>
      <c r="B37" s="691"/>
      <c r="C37" s="691"/>
      <c r="D37" s="691"/>
      <c r="E37" s="691"/>
      <c r="F37" s="691"/>
      <c r="G37" s="691"/>
      <c r="H37" s="691"/>
      <c r="I37" s="691"/>
      <c r="J37" s="691"/>
      <c r="K37" s="691"/>
      <c r="L37" s="691"/>
      <c r="M37" s="691"/>
      <c r="N37" s="691"/>
      <c r="O37" s="691"/>
      <c r="P37" s="691"/>
      <c r="Q37" s="691"/>
      <c r="R37" s="691"/>
      <c r="S37" s="691"/>
      <c r="T37" s="691"/>
      <c r="U37" s="691"/>
      <c r="V37" s="691"/>
      <c r="W37" s="691"/>
      <c r="X37" s="691"/>
      <c r="Y37" s="691"/>
      <c r="Z37" s="691"/>
      <c r="AA37" s="691"/>
      <c r="AB37" s="691"/>
      <c r="AC37" s="691"/>
      <c r="AD37" s="691"/>
      <c r="AE37" s="691"/>
      <c r="AF37" s="691"/>
      <c r="AG37" s="691"/>
      <c r="AH37" s="691"/>
      <c r="AI37" s="286"/>
    </row>
    <row r="38" customFormat="false" ht="6" hidden="false" customHeight="true" outlineLevel="0" collapsed="false">
      <c r="A38" s="283"/>
      <c r="B38" s="778"/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941"/>
      <c r="S38" s="941"/>
      <c r="T38" s="941"/>
      <c r="U38" s="941"/>
      <c r="V38" s="941"/>
      <c r="W38" s="941"/>
      <c r="X38" s="941"/>
      <c r="Y38" s="941"/>
      <c r="Z38" s="941"/>
      <c r="AA38" s="941"/>
      <c r="AB38" s="941"/>
      <c r="AC38" s="941"/>
      <c r="AD38" s="941"/>
      <c r="AE38" s="941"/>
      <c r="AF38" s="941"/>
      <c r="AG38" s="941"/>
      <c r="AH38" s="941"/>
      <c r="AI38" s="286"/>
    </row>
    <row r="39" customFormat="false" ht="16.5" hidden="false" customHeight="true" outlineLevel="0" collapsed="false">
      <c r="A39" s="283"/>
      <c r="B39" s="943"/>
      <c r="C39" s="901"/>
      <c r="D39" s="901"/>
      <c r="E39" s="901"/>
      <c r="F39" s="901"/>
      <c r="G39" s="901"/>
      <c r="H39" s="901"/>
      <c r="I39" s="901"/>
      <c r="J39" s="901"/>
      <c r="K39" s="901"/>
      <c r="L39" s="901"/>
      <c r="M39" s="901"/>
      <c r="N39" s="901"/>
      <c r="O39" s="901"/>
      <c r="P39" s="944"/>
      <c r="Q39" s="944"/>
      <c r="R39" s="944"/>
      <c r="S39" s="945"/>
      <c r="T39" s="946"/>
      <c r="U39" s="944"/>
      <c r="V39" s="944"/>
      <c r="W39" s="944"/>
      <c r="X39" s="944"/>
      <c r="Y39" s="944"/>
      <c r="Z39" s="944"/>
      <c r="AA39" s="944"/>
      <c r="AB39" s="944"/>
      <c r="AC39" s="944"/>
      <c r="AD39" s="944"/>
      <c r="AE39" s="944"/>
      <c r="AF39" s="944"/>
      <c r="AG39" s="944"/>
      <c r="AH39" s="945"/>
      <c r="AI39" s="286"/>
    </row>
    <row r="40" customFormat="false" ht="16.5" hidden="false" customHeight="true" outlineLevel="0" collapsed="false">
      <c r="A40" s="283"/>
      <c r="B40" s="947"/>
      <c r="C40" s="867"/>
      <c r="D40" s="867"/>
      <c r="E40" s="867"/>
      <c r="F40" s="867"/>
      <c r="G40" s="867"/>
      <c r="H40" s="867"/>
      <c r="I40" s="867"/>
      <c r="J40" s="867"/>
      <c r="K40" s="867"/>
      <c r="L40" s="867"/>
      <c r="M40" s="867"/>
      <c r="N40" s="867"/>
      <c r="O40" s="784"/>
      <c r="P40" s="784"/>
      <c r="Q40" s="784"/>
      <c r="R40" s="784"/>
      <c r="S40" s="800"/>
      <c r="T40" s="946"/>
      <c r="U40" s="784"/>
      <c r="V40" s="784"/>
      <c r="W40" s="784"/>
      <c r="X40" s="784"/>
      <c r="Y40" s="784"/>
      <c r="Z40" s="784"/>
      <c r="AA40" s="784"/>
      <c r="AB40" s="784"/>
      <c r="AC40" s="784"/>
      <c r="AD40" s="784"/>
      <c r="AE40" s="784"/>
      <c r="AF40" s="784"/>
      <c r="AG40" s="784"/>
      <c r="AH40" s="800"/>
      <c r="AI40" s="286"/>
    </row>
    <row r="41" customFormat="false" ht="13.5" hidden="false" customHeight="true" outlineLevel="0" collapsed="false">
      <c r="A41" s="283"/>
      <c r="B41" s="947"/>
      <c r="C41" s="818"/>
      <c r="D41" s="818"/>
      <c r="E41" s="818"/>
      <c r="F41" s="818"/>
      <c r="G41" s="818"/>
      <c r="H41" s="819"/>
      <c r="I41" s="292"/>
      <c r="J41" s="292"/>
      <c r="K41" s="684" t="s">
        <v>290</v>
      </c>
      <c r="L41" s="292"/>
      <c r="M41" s="292"/>
      <c r="N41" s="684" t="s">
        <v>290</v>
      </c>
      <c r="O41" s="292"/>
      <c r="P41" s="292"/>
      <c r="Q41" s="820"/>
      <c r="R41" s="820"/>
      <c r="S41" s="800"/>
      <c r="T41" s="946"/>
      <c r="U41" s="784"/>
      <c r="V41" s="784"/>
      <c r="W41" s="784"/>
      <c r="X41" s="784"/>
      <c r="Y41" s="784"/>
      <c r="Z41" s="784"/>
      <c r="AA41" s="784"/>
      <c r="AB41" s="784"/>
      <c r="AC41" s="784"/>
      <c r="AD41" s="784"/>
      <c r="AE41" s="784"/>
      <c r="AF41" s="784"/>
      <c r="AG41" s="784"/>
      <c r="AH41" s="800"/>
      <c r="AI41" s="286"/>
    </row>
    <row r="42" customFormat="false" ht="12.75" hidden="false" customHeight="true" outlineLevel="0" collapsed="false">
      <c r="A42" s="283"/>
      <c r="B42" s="948"/>
      <c r="C42" s="949"/>
      <c r="D42" s="949"/>
      <c r="E42" s="949"/>
      <c r="F42" s="949"/>
      <c r="G42" s="949"/>
      <c r="H42" s="949"/>
      <c r="I42" s="949"/>
      <c r="J42" s="949"/>
      <c r="K42" s="949"/>
      <c r="L42" s="949"/>
      <c r="M42" s="949"/>
      <c r="N42" s="949"/>
      <c r="O42" s="950"/>
      <c r="P42" s="950"/>
      <c r="Q42" s="950"/>
      <c r="R42" s="950"/>
      <c r="S42" s="951"/>
      <c r="T42" s="946"/>
      <c r="U42" s="950"/>
      <c r="V42" s="950"/>
      <c r="W42" s="950"/>
      <c r="X42" s="950"/>
      <c r="Y42" s="950"/>
      <c r="Z42" s="950"/>
      <c r="AA42" s="950"/>
      <c r="AB42" s="950"/>
      <c r="AC42" s="950"/>
      <c r="AD42" s="950"/>
      <c r="AE42" s="950"/>
      <c r="AF42" s="950"/>
      <c r="AG42" s="950"/>
      <c r="AH42" s="951"/>
      <c r="AI42" s="286"/>
    </row>
    <row r="43" customFormat="false" ht="24.75" hidden="false" customHeight="true" outlineLevel="0" collapsed="false">
      <c r="A43" s="283"/>
      <c r="B43" s="952" t="s">
        <v>845</v>
      </c>
      <c r="C43" s="952"/>
      <c r="D43" s="952"/>
      <c r="E43" s="952"/>
      <c r="F43" s="952"/>
      <c r="G43" s="952"/>
      <c r="H43" s="952"/>
      <c r="I43" s="952"/>
      <c r="J43" s="952"/>
      <c r="K43" s="952"/>
      <c r="L43" s="952"/>
      <c r="M43" s="952"/>
      <c r="N43" s="952"/>
      <c r="O43" s="952"/>
      <c r="P43" s="952"/>
      <c r="Q43" s="952"/>
      <c r="R43" s="952"/>
      <c r="S43" s="952"/>
      <c r="T43" s="953"/>
      <c r="U43" s="825" t="s">
        <v>846</v>
      </c>
      <c r="V43" s="825"/>
      <c r="W43" s="825"/>
      <c r="X43" s="825"/>
      <c r="Y43" s="825"/>
      <c r="Z43" s="825"/>
      <c r="AA43" s="825"/>
      <c r="AB43" s="825"/>
      <c r="AC43" s="825"/>
      <c r="AD43" s="825"/>
      <c r="AE43" s="825"/>
      <c r="AF43" s="825"/>
      <c r="AG43" s="825"/>
      <c r="AH43" s="825"/>
      <c r="AI43" s="286"/>
      <c r="AJ43" s="954"/>
    </row>
    <row r="44" customFormat="false" ht="9" hidden="false" customHeight="true" outlineLevel="0" collapsed="false">
      <c r="A44" s="283"/>
      <c r="B44" s="955"/>
      <c r="C44" s="955"/>
      <c r="D44" s="955"/>
      <c r="E44" s="955"/>
      <c r="F44" s="955"/>
      <c r="G44" s="955"/>
      <c r="H44" s="955"/>
      <c r="I44" s="955"/>
      <c r="J44" s="955"/>
      <c r="K44" s="955"/>
      <c r="L44" s="955"/>
      <c r="M44" s="955"/>
      <c r="N44" s="955"/>
      <c r="O44" s="953"/>
      <c r="P44" s="953"/>
      <c r="Q44" s="953"/>
      <c r="R44" s="953"/>
      <c r="S44" s="953"/>
      <c r="T44" s="953"/>
      <c r="U44" s="953"/>
      <c r="V44" s="953"/>
      <c r="W44" s="953"/>
      <c r="X44" s="953"/>
      <c r="Y44" s="953"/>
      <c r="Z44" s="953"/>
      <c r="AA44" s="953"/>
      <c r="AB44" s="953"/>
      <c r="AC44" s="953"/>
      <c r="AD44" s="953"/>
      <c r="AE44" s="953"/>
      <c r="AF44" s="953"/>
      <c r="AG44" s="953"/>
      <c r="AH44" s="953"/>
      <c r="AI44" s="956"/>
    </row>
    <row r="45" customFormat="false" ht="6" hidden="false" customHeight="true" outlineLevel="0" collapsed="false">
      <c r="A45" s="283"/>
      <c r="B45" s="811"/>
      <c r="C45" s="811"/>
      <c r="D45" s="811"/>
      <c r="E45" s="811"/>
      <c r="F45" s="811"/>
      <c r="G45" s="811"/>
      <c r="H45" s="811"/>
      <c r="I45" s="811"/>
      <c r="J45" s="811"/>
      <c r="K45" s="811"/>
      <c r="L45" s="811"/>
      <c r="M45" s="811"/>
      <c r="N45" s="811"/>
      <c r="O45" s="811"/>
      <c r="P45" s="811"/>
      <c r="Q45" s="811"/>
      <c r="R45" s="811"/>
      <c r="S45" s="811"/>
      <c r="T45" s="811"/>
      <c r="U45" s="811"/>
      <c r="V45" s="811"/>
      <c r="W45" s="811"/>
      <c r="X45" s="811"/>
      <c r="Y45" s="811"/>
      <c r="Z45" s="811"/>
      <c r="AA45" s="811"/>
      <c r="AB45" s="811"/>
      <c r="AC45" s="811"/>
      <c r="AD45" s="811"/>
      <c r="AE45" s="811"/>
      <c r="AF45" s="811"/>
      <c r="AG45" s="811"/>
      <c r="AH45" s="811"/>
      <c r="AI45" s="956"/>
    </row>
    <row r="46" customFormat="false" ht="12.75" hidden="false" customHeight="true" outlineLevel="0" collapsed="false">
      <c r="A46" s="817"/>
      <c r="B46" s="940" t="s">
        <v>847</v>
      </c>
      <c r="C46" s="940"/>
      <c r="D46" s="940"/>
      <c r="E46" s="940"/>
      <c r="F46" s="940"/>
      <c r="G46" s="940"/>
      <c r="H46" s="940"/>
      <c r="I46" s="940"/>
      <c r="J46" s="940"/>
      <c r="K46" s="940"/>
      <c r="L46" s="940"/>
      <c r="M46" s="940"/>
      <c r="N46" s="940"/>
      <c r="O46" s="940"/>
      <c r="P46" s="940"/>
      <c r="Q46" s="940"/>
      <c r="R46" s="940"/>
      <c r="S46" s="940"/>
      <c r="T46" s="940"/>
      <c r="U46" s="940"/>
      <c r="V46" s="940"/>
      <c r="W46" s="940"/>
      <c r="X46" s="940"/>
      <c r="Y46" s="940"/>
      <c r="Z46" s="940"/>
      <c r="AA46" s="940"/>
      <c r="AB46" s="940"/>
      <c r="AC46" s="940"/>
      <c r="AD46" s="940"/>
      <c r="AE46" s="940"/>
      <c r="AF46" s="940"/>
      <c r="AG46" s="940"/>
      <c r="AH46" s="940"/>
      <c r="AI46" s="956"/>
    </row>
    <row r="47" customFormat="false" ht="6" hidden="false" customHeight="true" outlineLevel="0" collapsed="false">
      <c r="A47" s="817"/>
      <c r="B47" s="811"/>
      <c r="C47" s="811"/>
      <c r="D47" s="811"/>
      <c r="E47" s="811"/>
      <c r="F47" s="811"/>
      <c r="G47" s="811"/>
      <c r="H47" s="811"/>
      <c r="I47" s="811"/>
      <c r="J47" s="811"/>
      <c r="K47" s="811"/>
      <c r="L47" s="811"/>
      <c r="M47" s="811"/>
      <c r="N47" s="811"/>
      <c r="O47" s="811"/>
      <c r="P47" s="811"/>
      <c r="Q47" s="811"/>
      <c r="R47" s="811"/>
      <c r="S47" s="811"/>
      <c r="T47" s="811"/>
      <c r="U47" s="811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956"/>
    </row>
    <row r="48" customFormat="false" ht="24" hidden="false" customHeight="true" outlineLevel="0" collapsed="false">
      <c r="A48" s="283"/>
      <c r="B48" s="691" t="n">
        <f aca="false">B18</f>
        <v>0</v>
      </c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1"/>
      <c r="X48" s="691"/>
      <c r="Y48" s="691"/>
      <c r="Z48" s="691"/>
      <c r="AA48" s="691"/>
      <c r="AB48" s="691"/>
      <c r="AC48" s="691"/>
      <c r="AD48" s="691"/>
      <c r="AE48" s="691"/>
      <c r="AF48" s="691"/>
      <c r="AG48" s="691"/>
      <c r="AH48" s="691"/>
      <c r="AI48" s="286"/>
    </row>
    <row r="49" customFormat="false" ht="12" hidden="false" customHeight="false" outlineLevel="0" collapsed="false">
      <c r="A49" s="283"/>
      <c r="B49" s="691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1"/>
      <c r="T49" s="691"/>
      <c r="U49" s="691"/>
      <c r="V49" s="691"/>
      <c r="W49" s="691"/>
      <c r="X49" s="691"/>
      <c r="Y49" s="691"/>
      <c r="Z49" s="691"/>
      <c r="AA49" s="691"/>
      <c r="AB49" s="691"/>
      <c r="AC49" s="691"/>
      <c r="AD49" s="691"/>
      <c r="AE49" s="691"/>
      <c r="AF49" s="691"/>
      <c r="AG49" s="691"/>
      <c r="AH49" s="691"/>
      <c r="AI49" s="286"/>
    </row>
    <row r="50" customFormat="false" ht="12" hidden="false" customHeight="true" outlineLevel="0" collapsed="false">
      <c r="A50" s="283"/>
      <c r="B50" s="941" t="s">
        <v>848</v>
      </c>
      <c r="C50" s="941"/>
      <c r="D50" s="941"/>
      <c r="E50" s="941"/>
      <c r="F50" s="941"/>
      <c r="G50" s="941"/>
      <c r="H50" s="941"/>
      <c r="I50" s="941"/>
      <c r="J50" s="941"/>
      <c r="K50" s="941"/>
      <c r="L50" s="941"/>
      <c r="M50" s="941"/>
      <c r="N50" s="941"/>
      <c r="O50" s="941"/>
      <c r="P50" s="941"/>
      <c r="Q50" s="941"/>
      <c r="R50" s="941"/>
      <c r="S50" s="941"/>
      <c r="T50" s="941"/>
      <c r="U50" s="941"/>
      <c r="V50" s="941"/>
      <c r="W50" s="941"/>
      <c r="X50" s="941"/>
      <c r="Y50" s="941"/>
      <c r="Z50" s="941"/>
      <c r="AA50" s="941"/>
      <c r="AB50" s="941"/>
      <c r="AC50" s="941"/>
      <c r="AD50" s="941"/>
      <c r="AE50" s="941"/>
      <c r="AF50" s="941"/>
      <c r="AG50" s="941"/>
      <c r="AH50" s="941"/>
      <c r="AI50" s="286"/>
    </row>
    <row r="51" customFormat="false" ht="6" hidden="false" customHeight="true" outlineLevel="0" collapsed="false">
      <c r="A51" s="817"/>
      <c r="B51" s="811"/>
      <c r="C51" s="811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811"/>
      <c r="AB51" s="811"/>
      <c r="AC51" s="811"/>
      <c r="AD51" s="811"/>
      <c r="AE51" s="811"/>
      <c r="AF51" s="811"/>
      <c r="AG51" s="811"/>
      <c r="AH51" s="811"/>
      <c r="AI51" s="956"/>
    </row>
    <row r="52" customFormat="false" ht="12.75" hidden="false" customHeight="true" outlineLevel="0" collapsed="false">
      <c r="A52" s="817"/>
      <c r="B52" s="957" t="s">
        <v>849</v>
      </c>
      <c r="C52" s="957"/>
      <c r="D52" s="957"/>
      <c r="E52" s="957"/>
      <c r="F52" s="957"/>
      <c r="G52" s="957"/>
      <c r="H52" s="957"/>
      <c r="I52" s="957"/>
      <c r="J52" s="957"/>
      <c r="K52" s="957"/>
      <c r="L52" s="957"/>
      <c r="M52" s="957"/>
      <c r="N52" s="957"/>
      <c r="O52" s="957"/>
      <c r="P52" s="957"/>
      <c r="Q52" s="957"/>
      <c r="R52" s="957"/>
      <c r="S52" s="957"/>
      <c r="T52" s="957"/>
      <c r="U52" s="957"/>
      <c r="V52" s="957"/>
      <c r="W52" s="957"/>
      <c r="X52" s="957"/>
      <c r="Y52" s="957"/>
      <c r="Z52" s="957"/>
      <c r="AA52" s="957"/>
      <c r="AB52" s="957"/>
      <c r="AC52" s="957"/>
      <c r="AD52" s="957"/>
      <c r="AE52" s="957"/>
      <c r="AF52" s="957"/>
      <c r="AG52" s="957"/>
      <c r="AH52" s="957"/>
      <c r="AI52" s="956"/>
    </row>
    <row r="53" customFormat="false" ht="12.75" hidden="false" customHeight="true" outlineLevel="0" collapsed="false">
      <c r="A53" s="817"/>
      <c r="B53" s="957"/>
      <c r="C53" s="957"/>
      <c r="D53" s="957"/>
      <c r="E53" s="957"/>
      <c r="F53" s="957"/>
      <c r="G53" s="957"/>
      <c r="H53" s="957"/>
      <c r="I53" s="957"/>
      <c r="J53" s="957"/>
      <c r="K53" s="957"/>
      <c r="L53" s="957"/>
      <c r="M53" s="957"/>
      <c r="N53" s="957"/>
      <c r="O53" s="957"/>
      <c r="P53" s="957"/>
      <c r="Q53" s="957"/>
      <c r="R53" s="957"/>
      <c r="S53" s="957"/>
      <c r="T53" s="957"/>
      <c r="U53" s="957"/>
      <c r="V53" s="957"/>
      <c r="W53" s="957"/>
      <c r="X53" s="957"/>
      <c r="Y53" s="957"/>
      <c r="Z53" s="957"/>
      <c r="AA53" s="957"/>
      <c r="AB53" s="957"/>
      <c r="AC53" s="957"/>
      <c r="AD53" s="957"/>
      <c r="AE53" s="957"/>
      <c r="AF53" s="957"/>
      <c r="AG53" s="957"/>
      <c r="AH53" s="957"/>
      <c r="AI53" s="956"/>
    </row>
    <row r="54" customFormat="false" ht="6" hidden="false" customHeight="true" outlineLevel="0" collapsed="false">
      <c r="A54" s="817"/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H54" s="811"/>
      <c r="AI54" s="956"/>
    </row>
    <row r="55" customFormat="false" ht="15.75" hidden="false" customHeight="true" outlineLevel="0" collapsed="false">
      <c r="A55" s="283"/>
      <c r="B55" s="943"/>
      <c r="C55" s="901"/>
      <c r="D55" s="901"/>
      <c r="E55" s="901"/>
      <c r="F55" s="901"/>
      <c r="G55" s="901"/>
      <c r="H55" s="901"/>
      <c r="I55" s="901"/>
      <c r="J55" s="901"/>
      <c r="K55" s="901"/>
      <c r="L55" s="901"/>
      <c r="M55" s="901"/>
      <c r="N55" s="901"/>
      <c r="O55" s="901"/>
      <c r="P55" s="944"/>
      <c r="Q55" s="944"/>
      <c r="R55" s="944"/>
      <c r="S55" s="945"/>
      <c r="T55" s="946"/>
      <c r="U55" s="944"/>
      <c r="V55" s="944"/>
      <c r="W55" s="944"/>
      <c r="X55" s="944"/>
      <c r="Y55" s="944"/>
      <c r="Z55" s="944"/>
      <c r="AA55" s="944"/>
      <c r="AB55" s="944"/>
      <c r="AC55" s="944"/>
      <c r="AD55" s="944"/>
      <c r="AE55" s="944"/>
      <c r="AF55" s="944"/>
      <c r="AG55" s="944"/>
      <c r="AH55" s="945"/>
      <c r="AI55" s="286"/>
    </row>
    <row r="56" customFormat="false" ht="15.75" hidden="false" customHeight="true" outlineLevel="0" collapsed="false">
      <c r="A56" s="283"/>
      <c r="B56" s="947"/>
      <c r="C56" s="867"/>
      <c r="D56" s="867"/>
      <c r="E56" s="867"/>
      <c r="F56" s="867"/>
      <c r="G56" s="867"/>
      <c r="H56" s="867"/>
      <c r="I56" s="867"/>
      <c r="J56" s="867"/>
      <c r="K56" s="867"/>
      <c r="L56" s="867"/>
      <c r="M56" s="867"/>
      <c r="N56" s="867"/>
      <c r="O56" s="784"/>
      <c r="P56" s="784"/>
      <c r="Q56" s="784"/>
      <c r="R56" s="784"/>
      <c r="S56" s="800"/>
      <c r="T56" s="946"/>
      <c r="U56" s="784"/>
      <c r="V56" s="784"/>
      <c r="W56" s="784"/>
      <c r="X56" s="784"/>
      <c r="Y56" s="784"/>
      <c r="Z56" s="784"/>
      <c r="AA56" s="784"/>
      <c r="AB56" s="784"/>
      <c r="AC56" s="784"/>
      <c r="AD56" s="784"/>
      <c r="AE56" s="784"/>
      <c r="AF56" s="784"/>
      <c r="AG56" s="784"/>
      <c r="AH56" s="800"/>
      <c r="AI56" s="286"/>
    </row>
    <row r="57" customFormat="false" ht="13.5" hidden="false" customHeight="true" outlineLevel="0" collapsed="false">
      <c r="A57" s="283"/>
      <c r="B57" s="947"/>
      <c r="C57" s="818"/>
      <c r="D57" s="818"/>
      <c r="E57" s="818"/>
      <c r="F57" s="818"/>
      <c r="G57" s="818"/>
      <c r="H57" s="819"/>
      <c r="I57" s="292"/>
      <c r="J57" s="292"/>
      <c r="K57" s="684" t="s">
        <v>290</v>
      </c>
      <c r="L57" s="292"/>
      <c r="M57" s="292"/>
      <c r="N57" s="684" t="s">
        <v>290</v>
      </c>
      <c r="O57" s="292"/>
      <c r="P57" s="292"/>
      <c r="Q57" s="820"/>
      <c r="R57" s="820"/>
      <c r="S57" s="800"/>
      <c r="T57" s="946"/>
      <c r="U57" s="784"/>
      <c r="V57" s="784"/>
      <c r="W57" s="784"/>
      <c r="X57" s="784"/>
      <c r="Y57" s="784"/>
      <c r="Z57" s="784"/>
      <c r="AA57" s="784"/>
      <c r="AB57" s="784"/>
      <c r="AC57" s="784"/>
      <c r="AD57" s="784"/>
      <c r="AE57" s="784"/>
      <c r="AF57" s="784"/>
      <c r="AG57" s="784"/>
      <c r="AH57" s="800"/>
      <c r="AI57" s="286"/>
    </row>
    <row r="58" customFormat="false" ht="12" hidden="false" customHeight="false" outlineLevel="0" collapsed="false">
      <c r="A58" s="283"/>
      <c r="B58" s="948"/>
      <c r="C58" s="949"/>
      <c r="D58" s="949"/>
      <c r="E58" s="949"/>
      <c r="F58" s="949"/>
      <c r="G58" s="949"/>
      <c r="H58" s="949"/>
      <c r="I58" s="949"/>
      <c r="J58" s="949"/>
      <c r="K58" s="949"/>
      <c r="L58" s="949"/>
      <c r="M58" s="949"/>
      <c r="N58" s="949"/>
      <c r="O58" s="950"/>
      <c r="P58" s="950"/>
      <c r="Q58" s="950"/>
      <c r="R58" s="950"/>
      <c r="S58" s="951"/>
      <c r="T58" s="946"/>
      <c r="U58" s="950"/>
      <c r="V58" s="950"/>
      <c r="W58" s="950"/>
      <c r="X58" s="950"/>
      <c r="Y58" s="950"/>
      <c r="Z58" s="950"/>
      <c r="AA58" s="950"/>
      <c r="AB58" s="950"/>
      <c r="AC58" s="950"/>
      <c r="AD58" s="950"/>
      <c r="AE58" s="950"/>
      <c r="AF58" s="950"/>
      <c r="AG58" s="950"/>
      <c r="AH58" s="951"/>
      <c r="AI58" s="286"/>
    </row>
    <row r="59" customFormat="false" ht="24.75" hidden="false" customHeight="true" outlineLevel="0" collapsed="false">
      <c r="A59" s="283"/>
      <c r="B59" s="952" t="s">
        <v>845</v>
      </c>
      <c r="C59" s="952"/>
      <c r="D59" s="952"/>
      <c r="E59" s="952"/>
      <c r="F59" s="952"/>
      <c r="G59" s="952"/>
      <c r="H59" s="952"/>
      <c r="I59" s="952"/>
      <c r="J59" s="952"/>
      <c r="K59" s="952"/>
      <c r="L59" s="952"/>
      <c r="M59" s="952"/>
      <c r="N59" s="952"/>
      <c r="O59" s="952"/>
      <c r="P59" s="952"/>
      <c r="Q59" s="952"/>
      <c r="R59" s="952"/>
      <c r="S59" s="952"/>
      <c r="T59" s="953"/>
      <c r="U59" s="825" t="s">
        <v>846</v>
      </c>
      <c r="V59" s="825"/>
      <c r="W59" s="825"/>
      <c r="X59" s="825"/>
      <c r="Y59" s="825"/>
      <c r="Z59" s="825"/>
      <c r="AA59" s="825"/>
      <c r="AB59" s="825"/>
      <c r="AC59" s="825"/>
      <c r="AD59" s="825"/>
      <c r="AE59" s="825"/>
      <c r="AF59" s="825"/>
      <c r="AG59" s="825"/>
      <c r="AH59" s="825"/>
      <c r="AI59" s="286"/>
      <c r="AJ59" s="954"/>
    </row>
    <row r="60" customFormat="false" ht="8.25" hidden="false" customHeight="true" outlineLevel="0" collapsed="false">
      <c r="A60" s="283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958"/>
      <c r="P60" s="958"/>
      <c r="Q60" s="958"/>
      <c r="R60" s="958"/>
      <c r="S60" s="958"/>
      <c r="T60" s="958"/>
      <c r="U60" s="958"/>
      <c r="V60" s="958"/>
      <c r="W60" s="958"/>
      <c r="X60" s="958"/>
      <c r="Y60" s="958"/>
      <c r="Z60" s="958"/>
      <c r="AA60" s="958"/>
      <c r="AB60" s="958"/>
      <c r="AC60" s="958"/>
      <c r="AD60" s="958"/>
      <c r="AE60" s="958"/>
      <c r="AF60" s="958"/>
      <c r="AG60" s="958"/>
      <c r="AH60" s="958"/>
      <c r="AI60" s="286"/>
    </row>
    <row r="61" customFormat="false" ht="12" hidden="false" customHeight="true" outlineLevel="0" collapsed="false">
      <c r="A61" s="959" t="s">
        <v>850</v>
      </c>
      <c r="B61" s="959"/>
      <c r="C61" s="959"/>
      <c r="D61" s="959"/>
      <c r="E61" s="959"/>
      <c r="F61" s="959"/>
      <c r="G61" s="959"/>
      <c r="H61" s="959"/>
      <c r="I61" s="959"/>
      <c r="J61" s="959"/>
      <c r="K61" s="959"/>
      <c r="L61" s="959"/>
      <c r="M61" s="959"/>
      <c r="N61" s="959"/>
      <c r="O61" s="959"/>
      <c r="P61" s="959"/>
      <c r="Q61" s="959"/>
      <c r="R61" s="959"/>
      <c r="S61" s="959"/>
      <c r="T61" s="959"/>
      <c r="U61" s="959"/>
      <c r="V61" s="959"/>
      <c r="W61" s="959"/>
      <c r="X61" s="959"/>
      <c r="Y61" s="959"/>
      <c r="Z61" s="959"/>
      <c r="AA61" s="959"/>
      <c r="AB61" s="959"/>
      <c r="AC61" s="959"/>
      <c r="AD61" s="959"/>
      <c r="AE61" s="959"/>
      <c r="AF61" s="959"/>
      <c r="AG61" s="959"/>
      <c r="AH61" s="959"/>
      <c r="AI61" s="960"/>
    </row>
    <row r="62" customFormat="false" ht="21" hidden="false" customHeight="true" outlineLevel="0" collapsed="false">
      <c r="A62" s="961" t="s">
        <v>851</v>
      </c>
      <c r="B62" s="961"/>
      <c r="C62" s="961"/>
      <c r="D62" s="961"/>
      <c r="E62" s="961"/>
      <c r="F62" s="961"/>
      <c r="G62" s="961"/>
      <c r="H62" s="961"/>
      <c r="I62" s="961"/>
      <c r="J62" s="961"/>
      <c r="K62" s="961"/>
      <c r="L62" s="961"/>
      <c r="M62" s="961"/>
      <c r="N62" s="961"/>
      <c r="O62" s="961"/>
      <c r="P62" s="961"/>
      <c r="Q62" s="961"/>
      <c r="R62" s="961"/>
      <c r="S62" s="961"/>
      <c r="T62" s="961"/>
      <c r="U62" s="961"/>
      <c r="V62" s="961"/>
      <c r="W62" s="961"/>
      <c r="X62" s="961"/>
      <c r="Y62" s="961"/>
      <c r="Z62" s="961"/>
      <c r="AA62" s="961"/>
      <c r="AB62" s="961"/>
      <c r="AC62" s="961"/>
      <c r="AD62" s="961"/>
      <c r="AE62" s="961"/>
      <c r="AF62" s="961"/>
      <c r="AG62" s="961"/>
      <c r="AH62" s="961"/>
      <c r="AI62" s="961"/>
    </row>
  </sheetData>
  <sheetProtection sheet="true" objects="true" scenarios="true" formatCells="false" formatRows="false" insertRows="false" deleteRows="false"/>
  <mergeCells count="32">
    <mergeCell ref="A2:W2"/>
    <mergeCell ref="AD2:AH2"/>
    <mergeCell ref="A3:AI3"/>
    <mergeCell ref="A4:AI5"/>
    <mergeCell ref="B6:AH7"/>
    <mergeCell ref="B8:AH9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1:AH34"/>
    <mergeCell ref="B36:AH37"/>
    <mergeCell ref="R38:AH38"/>
    <mergeCell ref="C41:G41"/>
    <mergeCell ref="B43:S43"/>
    <mergeCell ref="U43:AH43"/>
    <mergeCell ref="B46:AH46"/>
    <mergeCell ref="B48:AH49"/>
    <mergeCell ref="B50:AH50"/>
    <mergeCell ref="B52:AH53"/>
    <mergeCell ref="C57:G57"/>
    <mergeCell ref="B59:S59"/>
    <mergeCell ref="U59:AH59"/>
    <mergeCell ref="A61:AH61"/>
    <mergeCell ref="A62:AI62"/>
  </mergeCells>
  <dataValidations count="5">
    <dataValidation allowBlank="true" error="W tym polu można wpisać tylko pojedynczą cyfrę - w zakresie od 0 do 9" errorTitle="Błąd!" operator="between" showDropDown="false" showErrorMessage="true" showInputMessage="true" sqref="J41 M41 O41:R41 J57 M57 O57:R57" type="whole">
      <formula1>0</formula1>
      <formula2>9</formula2>
    </dataValidation>
    <dataValidation allowBlank="true" error="W tym polu można wpisać tylko pojedynczą cyfrę - w zakresie od 0 do 3" errorTitle="Błąd!" operator="between" showDropDown="false" showErrorMessage="true" showInputMessage="true" sqref="I41 I57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L41 L57" type="whole">
      <formula1>0</formula1>
      <formula2>1</formula2>
    </dataValidation>
    <dataValidation allowBlank="true" operator="between" prompt="Do tego pola jest automatycznie &quot;zaciągana&quot; wartość z pola 2. w części B.III formularza.&#10;Dane oczywiście można zmodyfikować lub zastąpić zupełnie innymi." promptTitle="Uwaga!" showDropDown="false" showErrorMessage="true" showInputMessage="true" sqref="B25:AH26" type="none">
      <formula1>0</formula1>
      <formula2>0</formula2>
    </dataValidation>
    <dataValidation allowBlank="true" operator="between" prompt="Do tego pola jest automatycznie &quot;zaciągana&quot; wartość z &quot;Reprezentujący&quot; w niniejszym załączniku.&#10;Dane oczywiście można zmodyfikować lub zastąpić zupełnie innymi." promptTitle="Uwaga!" showDropDown="false" showErrorMessage="true" showInputMessage="true" sqref="B48:AH49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69"/>
  <sheetViews>
    <sheetView showFormulas="false" showGridLines="false" showRowColHeaders="true" showZeros="true" rightToLeft="false" tabSelected="false" showOutlineSymbols="true" defaultGridColor="true" view="pageBreakPreview" topLeftCell="A34" colorId="64" zoomScale="110" zoomScaleNormal="100" zoomScalePageLayoutView="110" workbookViewId="0">
      <selection pane="topLeft" activeCell="B34" activeCellId="0" sqref="B34"/>
    </sheetView>
  </sheetViews>
  <sheetFormatPr defaultRowHeight="12.75" zeroHeight="false" outlineLevelRow="0" outlineLevelCol="0"/>
  <cols>
    <col collapsed="false" customWidth="true" hidden="false" outlineLevel="0" max="1" min="1" style="728" width="2.57"/>
    <col collapsed="false" customWidth="true" hidden="false" outlineLevel="0" max="19" min="2" style="728" width="2.71"/>
    <col collapsed="false" customWidth="true" hidden="false" outlineLevel="0" max="20" min="20" style="728" width="2.99"/>
    <col collapsed="false" customWidth="true" hidden="false" outlineLevel="0" max="34" min="21" style="728" width="3.29"/>
    <col collapsed="false" customWidth="true" hidden="false" outlineLevel="0" max="35" min="35" style="728" width="2.57"/>
    <col collapsed="false" customWidth="true" hidden="false" outlineLevel="0" max="36" min="36" style="728" width="2.85"/>
    <col collapsed="false" customWidth="true" hidden="false" outlineLevel="0" max="1025" min="37" style="728" width="9.14"/>
  </cols>
  <sheetData>
    <row r="1" customFormat="false" ht="12" hidden="false" customHeight="true" outlineLevel="0" collapsed="false">
      <c r="A1" s="759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0"/>
      <c r="AG1" s="760"/>
      <c r="AH1" s="760"/>
      <c r="AI1" s="761"/>
      <c r="AJ1" s="962"/>
    </row>
    <row r="2" customFormat="false" ht="15.75" hidden="false" customHeight="true" outlineLevel="0" collapsed="false">
      <c r="A2" s="963"/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4"/>
      <c r="Y2" s="964"/>
      <c r="Z2" s="964"/>
      <c r="AA2" s="964"/>
      <c r="AB2" s="964"/>
      <c r="AC2" s="964"/>
      <c r="AD2" s="765" t="s">
        <v>2</v>
      </c>
      <c r="AE2" s="765"/>
      <c r="AF2" s="765"/>
      <c r="AG2" s="765"/>
      <c r="AH2" s="765"/>
      <c r="AI2" s="965"/>
      <c r="AJ2" s="964"/>
    </row>
    <row r="3" customFormat="false" ht="6.75" hidden="false" customHeight="true" outlineLevel="0" collapsed="false">
      <c r="A3" s="966"/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966"/>
      <c r="AB3" s="966"/>
      <c r="AC3" s="966"/>
      <c r="AD3" s="966"/>
      <c r="AE3" s="966"/>
      <c r="AF3" s="966"/>
      <c r="AG3" s="966"/>
      <c r="AH3" s="966"/>
      <c r="AI3" s="966"/>
      <c r="AJ3" s="967"/>
    </row>
    <row r="4" customFormat="false" ht="42" hidden="false" customHeight="true" outlineLevel="0" collapsed="false">
      <c r="A4" s="933" t="s">
        <v>852</v>
      </c>
      <c r="B4" s="933"/>
      <c r="C4" s="933"/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933"/>
      <c r="S4" s="933"/>
      <c r="T4" s="933"/>
      <c r="U4" s="933"/>
      <c r="V4" s="933"/>
      <c r="W4" s="933"/>
      <c r="X4" s="933"/>
      <c r="Y4" s="933"/>
      <c r="Z4" s="933"/>
      <c r="AA4" s="933"/>
      <c r="AB4" s="933"/>
      <c r="AC4" s="933"/>
      <c r="AD4" s="933"/>
      <c r="AE4" s="933"/>
      <c r="AF4" s="933"/>
      <c r="AG4" s="933"/>
      <c r="AH4" s="933"/>
      <c r="AI4" s="933"/>
      <c r="AJ4" s="968"/>
    </row>
    <row r="5" customFormat="false" ht="6" hidden="false" customHeight="true" outlineLevel="0" collapsed="false">
      <c r="A5" s="966"/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  <c r="N5" s="966"/>
      <c r="O5" s="966"/>
      <c r="P5" s="966"/>
      <c r="Q5" s="966"/>
      <c r="R5" s="966"/>
      <c r="S5" s="966"/>
      <c r="T5" s="966"/>
      <c r="U5" s="966"/>
      <c r="V5" s="966"/>
      <c r="W5" s="966"/>
      <c r="X5" s="966"/>
      <c r="Y5" s="966"/>
      <c r="Z5" s="966"/>
      <c r="AA5" s="966"/>
      <c r="AB5" s="966"/>
      <c r="AC5" s="966"/>
      <c r="AD5" s="966"/>
      <c r="AE5" s="966"/>
      <c r="AF5" s="966"/>
      <c r="AG5" s="966"/>
      <c r="AH5" s="966"/>
      <c r="AI5" s="966"/>
      <c r="AJ5" s="967"/>
    </row>
    <row r="6" customFormat="false" ht="12.75" hidden="false" customHeight="false" outlineLevel="0" collapsed="false">
      <c r="A6" s="969"/>
      <c r="B6" s="935" t="s">
        <v>835</v>
      </c>
      <c r="C6" s="935"/>
      <c r="D6" s="935"/>
      <c r="E6" s="935"/>
      <c r="F6" s="935"/>
      <c r="G6" s="935"/>
      <c r="H6" s="935"/>
      <c r="I6" s="935"/>
      <c r="J6" s="935"/>
      <c r="K6" s="935"/>
      <c r="L6" s="935"/>
      <c r="M6" s="935"/>
      <c r="N6" s="935"/>
      <c r="O6" s="935"/>
      <c r="P6" s="935"/>
      <c r="Q6" s="935"/>
      <c r="R6" s="935"/>
      <c r="S6" s="935"/>
      <c r="T6" s="935"/>
      <c r="U6" s="935"/>
      <c r="V6" s="935"/>
      <c r="W6" s="935"/>
      <c r="X6" s="935"/>
      <c r="Y6" s="935"/>
      <c r="Z6" s="935"/>
      <c r="AA6" s="935"/>
      <c r="AB6" s="935"/>
      <c r="AC6" s="935"/>
      <c r="AD6" s="935"/>
      <c r="AE6" s="935"/>
      <c r="AF6" s="935"/>
      <c r="AG6" s="935"/>
      <c r="AH6" s="935"/>
      <c r="AI6" s="965"/>
    </row>
    <row r="7" customFormat="false" ht="6" hidden="false" customHeight="true" outlineLevel="0" collapsed="false">
      <c r="A7" s="969"/>
      <c r="B7" s="784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  <c r="R7" s="784"/>
      <c r="S7" s="784"/>
      <c r="T7" s="784"/>
      <c r="U7" s="784"/>
      <c r="V7" s="784"/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965"/>
    </row>
    <row r="8" customFormat="false" ht="11.25" hidden="false" customHeight="true" outlineLevel="0" collapsed="false">
      <c r="A8" s="970"/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691"/>
      <c r="W8" s="691"/>
      <c r="X8" s="691"/>
      <c r="Y8" s="691"/>
      <c r="Z8" s="691"/>
      <c r="AA8" s="691"/>
      <c r="AB8" s="691"/>
      <c r="AC8" s="691"/>
      <c r="AD8" s="691"/>
      <c r="AE8" s="691"/>
      <c r="AF8" s="691"/>
      <c r="AG8" s="691"/>
      <c r="AH8" s="691"/>
      <c r="AI8" s="965"/>
    </row>
    <row r="9" customFormat="false" ht="11.25" hidden="false" customHeight="true" outlineLevel="0" collapsed="false">
      <c r="A9" s="970"/>
      <c r="B9" s="691"/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91"/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91"/>
      <c r="Z9" s="691"/>
      <c r="AA9" s="691"/>
      <c r="AB9" s="691"/>
      <c r="AC9" s="691"/>
      <c r="AD9" s="691"/>
      <c r="AE9" s="691"/>
      <c r="AF9" s="691"/>
      <c r="AG9" s="691"/>
      <c r="AH9" s="691"/>
      <c r="AI9" s="965"/>
    </row>
    <row r="10" customFormat="false" ht="11.25" hidden="false" customHeight="true" outlineLevel="0" collapsed="false">
      <c r="A10" s="355"/>
      <c r="B10" s="691"/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1"/>
      <c r="X10" s="691"/>
      <c r="Y10" s="691"/>
      <c r="Z10" s="691"/>
      <c r="AA10" s="691"/>
      <c r="AB10" s="691"/>
      <c r="AC10" s="691"/>
      <c r="AD10" s="691"/>
      <c r="AE10" s="691"/>
      <c r="AF10" s="691"/>
      <c r="AG10" s="691"/>
      <c r="AH10" s="691"/>
      <c r="AI10" s="965"/>
    </row>
    <row r="11" customFormat="false" ht="11.25" hidden="false" customHeight="true" outlineLevel="0" collapsed="false">
      <c r="A11" s="355"/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691"/>
      <c r="O11" s="691"/>
      <c r="P11" s="691"/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691"/>
      <c r="AC11" s="691"/>
      <c r="AD11" s="691"/>
      <c r="AE11" s="691"/>
      <c r="AF11" s="691"/>
      <c r="AG11" s="691"/>
      <c r="AH11" s="691"/>
      <c r="AI11" s="965"/>
    </row>
    <row r="12" customFormat="false" ht="13.5" hidden="false" customHeight="false" outlineLevel="0" collapsed="false">
      <c r="A12" s="355"/>
      <c r="B12" s="937" t="s">
        <v>853</v>
      </c>
      <c r="C12" s="937"/>
      <c r="D12" s="937"/>
      <c r="E12" s="937"/>
      <c r="F12" s="937"/>
      <c r="G12" s="937"/>
      <c r="H12" s="937"/>
      <c r="I12" s="937"/>
      <c r="J12" s="937"/>
      <c r="K12" s="937"/>
      <c r="L12" s="937"/>
      <c r="M12" s="937"/>
      <c r="N12" s="937"/>
      <c r="O12" s="937"/>
      <c r="P12" s="937"/>
      <c r="Q12" s="937"/>
      <c r="R12" s="937"/>
      <c r="S12" s="937"/>
      <c r="T12" s="937"/>
      <c r="U12" s="937"/>
      <c r="V12" s="937"/>
      <c r="W12" s="937"/>
      <c r="X12" s="937"/>
      <c r="Y12" s="937"/>
      <c r="Z12" s="937"/>
      <c r="AA12" s="937"/>
      <c r="AB12" s="937"/>
      <c r="AC12" s="937"/>
      <c r="AD12" s="937"/>
      <c r="AE12" s="937"/>
      <c r="AF12" s="937"/>
      <c r="AG12" s="937"/>
      <c r="AH12" s="937"/>
      <c r="AI12" s="965"/>
    </row>
    <row r="13" customFormat="false" ht="6" hidden="false" customHeight="true" outlineLevel="0" collapsed="false">
      <c r="A13" s="969"/>
      <c r="B13" s="784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784"/>
      <c r="O13" s="784"/>
      <c r="P13" s="784"/>
      <c r="Q13" s="784"/>
      <c r="R13" s="784"/>
      <c r="S13" s="784"/>
      <c r="T13" s="784"/>
      <c r="U13" s="784"/>
      <c r="V13" s="784"/>
      <c r="W13" s="784"/>
      <c r="X13" s="784"/>
      <c r="Y13" s="784"/>
      <c r="Z13" s="784"/>
      <c r="AA13" s="784"/>
      <c r="AB13" s="784"/>
      <c r="AC13" s="784"/>
      <c r="AD13" s="784"/>
      <c r="AE13" s="784"/>
      <c r="AF13" s="784"/>
      <c r="AG13" s="784"/>
      <c r="AH13" s="784"/>
      <c r="AI13" s="965"/>
    </row>
    <row r="14" customFormat="false" ht="11.25" hidden="false" customHeight="true" outlineLevel="0" collapsed="false">
      <c r="A14" s="969"/>
      <c r="B14" s="691"/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691"/>
      <c r="O14" s="691"/>
      <c r="P14" s="691"/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358"/>
    </row>
    <row r="15" customFormat="false" ht="11.25" hidden="false" customHeight="true" outlineLevel="0" collapsed="false">
      <c r="A15" s="969"/>
      <c r="B15" s="691"/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691"/>
      <c r="AG15" s="691"/>
      <c r="AH15" s="691"/>
      <c r="AI15" s="358"/>
    </row>
    <row r="16" customFormat="false" ht="11.25" hidden="false" customHeight="true" outlineLevel="0" collapsed="false">
      <c r="A16" s="969"/>
      <c r="B16" s="691"/>
      <c r="C16" s="691"/>
      <c r="D16" s="691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691"/>
      <c r="AG16" s="691"/>
      <c r="AH16" s="691"/>
      <c r="AI16" s="358"/>
    </row>
    <row r="17" customFormat="false" ht="11.25" hidden="false" customHeight="true" outlineLevel="0" collapsed="false">
      <c r="A17" s="969"/>
      <c r="B17" s="691"/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691"/>
      <c r="O17" s="691"/>
      <c r="P17" s="691"/>
      <c r="Q17" s="691"/>
      <c r="R17" s="691"/>
      <c r="S17" s="691"/>
      <c r="T17" s="691"/>
      <c r="U17" s="691"/>
      <c r="V17" s="691"/>
      <c r="W17" s="691"/>
      <c r="X17" s="691"/>
      <c r="Y17" s="691"/>
      <c r="Z17" s="691"/>
      <c r="AA17" s="691"/>
      <c r="AB17" s="691"/>
      <c r="AC17" s="691"/>
      <c r="AD17" s="691"/>
      <c r="AE17" s="691"/>
      <c r="AF17" s="691"/>
      <c r="AG17" s="691"/>
      <c r="AH17" s="691"/>
      <c r="AI17" s="358"/>
    </row>
    <row r="18" customFormat="false" ht="13.5" hidden="false" customHeight="false" outlineLevel="0" collapsed="false">
      <c r="A18" s="938"/>
      <c r="B18" s="809" t="s">
        <v>854</v>
      </c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809"/>
      <c r="AD18" s="809"/>
      <c r="AE18" s="809"/>
      <c r="AF18" s="809"/>
      <c r="AG18" s="809"/>
      <c r="AH18" s="809"/>
      <c r="AI18" s="358"/>
    </row>
    <row r="19" customFormat="false" ht="6" hidden="false" customHeight="true" outlineLevel="0" collapsed="false">
      <c r="A19" s="969"/>
      <c r="B19" s="811"/>
      <c r="C19" s="811"/>
      <c r="D19" s="811"/>
      <c r="E19" s="811"/>
      <c r="F19" s="811"/>
      <c r="G19" s="811"/>
      <c r="H19" s="811"/>
      <c r="I19" s="811"/>
      <c r="J19" s="811"/>
      <c r="K19" s="811"/>
      <c r="L19" s="811"/>
      <c r="M19" s="811"/>
      <c r="N19" s="811"/>
      <c r="O19" s="811"/>
      <c r="P19" s="811"/>
      <c r="Q19" s="811"/>
      <c r="R19" s="811"/>
      <c r="S19" s="811"/>
      <c r="T19" s="811"/>
      <c r="U19" s="811"/>
      <c r="V19" s="811"/>
      <c r="W19" s="811"/>
      <c r="X19" s="811"/>
      <c r="Y19" s="811"/>
      <c r="Z19" s="811"/>
      <c r="AA19" s="939"/>
      <c r="AB19" s="939"/>
      <c r="AC19" s="939"/>
      <c r="AD19" s="939"/>
      <c r="AE19" s="939"/>
      <c r="AF19" s="939"/>
      <c r="AG19" s="939"/>
      <c r="AH19" s="939"/>
      <c r="AI19" s="358"/>
    </row>
    <row r="20" customFormat="false" ht="12.75" hidden="false" customHeight="true" outlineLevel="0" collapsed="false">
      <c r="A20" s="969"/>
      <c r="B20" s="940" t="s">
        <v>838</v>
      </c>
      <c r="C20" s="940"/>
      <c r="D20" s="940"/>
      <c r="E20" s="940"/>
      <c r="F20" s="940"/>
      <c r="G20" s="940"/>
      <c r="H20" s="940"/>
      <c r="I20" s="940"/>
      <c r="J20" s="940"/>
      <c r="K20" s="940"/>
      <c r="L20" s="940"/>
      <c r="M20" s="940"/>
      <c r="N20" s="940"/>
      <c r="O20" s="940"/>
      <c r="P20" s="940"/>
      <c r="Q20" s="940"/>
      <c r="R20" s="940"/>
      <c r="S20" s="940"/>
      <c r="T20" s="940"/>
      <c r="U20" s="940"/>
      <c r="V20" s="940"/>
      <c r="W20" s="940"/>
      <c r="X20" s="940"/>
      <c r="Y20" s="940"/>
      <c r="Z20" s="940"/>
      <c r="AA20" s="940"/>
      <c r="AB20" s="940"/>
      <c r="AC20" s="940"/>
      <c r="AD20" s="940"/>
      <c r="AE20" s="940"/>
      <c r="AF20" s="940"/>
      <c r="AG20" s="940"/>
      <c r="AH20" s="940"/>
      <c r="AI20" s="358"/>
    </row>
    <row r="21" customFormat="false" ht="6" hidden="false" customHeight="true" outlineLevel="0" collapsed="false">
      <c r="A21" s="969"/>
      <c r="B21" s="811"/>
      <c r="C21" s="811"/>
      <c r="D21" s="811"/>
      <c r="E21" s="811"/>
      <c r="F21" s="811"/>
      <c r="G21" s="811"/>
      <c r="H21" s="811"/>
      <c r="I21" s="811"/>
      <c r="J21" s="811"/>
      <c r="K21" s="811"/>
      <c r="L21" s="811"/>
      <c r="M21" s="811"/>
      <c r="N21" s="811"/>
      <c r="O21" s="811"/>
      <c r="P21" s="811"/>
      <c r="Q21" s="811"/>
      <c r="R21" s="811"/>
      <c r="S21" s="811"/>
      <c r="T21" s="811"/>
      <c r="U21" s="811"/>
      <c r="V21" s="811"/>
      <c r="W21" s="811"/>
      <c r="X21" s="811"/>
      <c r="Y21" s="811"/>
      <c r="Z21" s="811"/>
      <c r="AA21" s="939"/>
      <c r="AB21" s="939"/>
      <c r="AC21" s="939"/>
      <c r="AD21" s="939"/>
      <c r="AE21" s="939"/>
      <c r="AF21" s="939"/>
      <c r="AG21" s="939"/>
      <c r="AH21" s="939"/>
      <c r="AI21" s="358"/>
    </row>
    <row r="22" customFormat="false" ht="11.25" hidden="false" customHeight="true" outlineLevel="0" collapsed="false">
      <c r="A22" s="969"/>
      <c r="B22" s="691" t="n">
        <f aca="false">Zal_B_VII_B131!B18</f>
        <v>0</v>
      </c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691"/>
      <c r="O22" s="691"/>
      <c r="P22" s="691"/>
      <c r="Q22" s="691"/>
      <c r="R22" s="691"/>
      <c r="S22" s="691"/>
      <c r="T22" s="691"/>
      <c r="U22" s="691"/>
      <c r="V22" s="691"/>
      <c r="W22" s="691"/>
      <c r="X22" s="691"/>
      <c r="Y22" s="691"/>
      <c r="Z22" s="691"/>
      <c r="AA22" s="691"/>
      <c r="AB22" s="691"/>
      <c r="AC22" s="691"/>
      <c r="AD22" s="691"/>
      <c r="AE22" s="691"/>
      <c r="AF22" s="691"/>
      <c r="AG22" s="691"/>
      <c r="AH22" s="691"/>
      <c r="AI22" s="358"/>
    </row>
    <row r="23" customFormat="false" ht="11.25" hidden="false" customHeight="true" outlineLevel="0" collapsed="false">
      <c r="A23" s="969"/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691"/>
      <c r="V23" s="691"/>
      <c r="W23" s="691"/>
      <c r="X23" s="691"/>
      <c r="Y23" s="691"/>
      <c r="Z23" s="691"/>
      <c r="AA23" s="691"/>
      <c r="AB23" s="691"/>
      <c r="AC23" s="691"/>
      <c r="AD23" s="691"/>
      <c r="AE23" s="691"/>
      <c r="AF23" s="691"/>
      <c r="AG23" s="691"/>
      <c r="AH23" s="691"/>
      <c r="AI23" s="358"/>
    </row>
    <row r="24" customFormat="false" ht="11.25" hidden="false" customHeight="true" outlineLevel="0" collapsed="false">
      <c r="A24" s="969"/>
      <c r="B24" s="691"/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691"/>
      <c r="O24" s="691"/>
      <c r="P24" s="691"/>
      <c r="Q24" s="691"/>
      <c r="R24" s="691"/>
      <c r="S24" s="691"/>
      <c r="T24" s="691"/>
      <c r="U24" s="691"/>
      <c r="V24" s="691"/>
      <c r="W24" s="691"/>
      <c r="X24" s="691"/>
      <c r="Y24" s="691"/>
      <c r="Z24" s="691"/>
      <c r="AA24" s="691"/>
      <c r="AB24" s="691"/>
      <c r="AC24" s="691"/>
      <c r="AD24" s="691"/>
      <c r="AE24" s="691"/>
      <c r="AF24" s="691"/>
      <c r="AG24" s="691"/>
      <c r="AH24" s="691"/>
      <c r="AI24" s="358"/>
    </row>
    <row r="25" customFormat="false" ht="12.75" hidden="false" customHeight="true" outlineLevel="0" collapsed="false">
      <c r="A25" s="969"/>
      <c r="B25" s="941" t="s">
        <v>855</v>
      </c>
      <c r="C25" s="941"/>
      <c r="D25" s="941"/>
      <c r="E25" s="941"/>
      <c r="F25" s="941"/>
      <c r="G25" s="941"/>
      <c r="H25" s="941"/>
      <c r="I25" s="941"/>
      <c r="J25" s="941"/>
      <c r="K25" s="941"/>
      <c r="L25" s="941"/>
      <c r="M25" s="941"/>
      <c r="N25" s="941"/>
      <c r="O25" s="941"/>
      <c r="P25" s="941"/>
      <c r="Q25" s="941"/>
      <c r="R25" s="941"/>
      <c r="S25" s="941"/>
      <c r="T25" s="941"/>
      <c r="U25" s="941"/>
      <c r="V25" s="941"/>
      <c r="W25" s="941"/>
      <c r="X25" s="941"/>
      <c r="Y25" s="941"/>
      <c r="Z25" s="941"/>
      <c r="AA25" s="941"/>
      <c r="AB25" s="941"/>
      <c r="AC25" s="941"/>
      <c r="AD25" s="941"/>
      <c r="AE25" s="941"/>
      <c r="AF25" s="941"/>
      <c r="AG25" s="941"/>
      <c r="AH25" s="941"/>
      <c r="AI25" s="358"/>
    </row>
    <row r="26" customFormat="false" ht="6" hidden="false" customHeight="true" outlineLevel="0" collapsed="false">
      <c r="A26" s="969"/>
      <c r="B26" s="941"/>
      <c r="C26" s="941"/>
      <c r="D26" s="941"/>
      <c r="E26" s="941"/>
      <c r="F26" s="941"/>
      <c r="G26" s="941"/>
      <c r="H26" s="941"/>
      <c r="I26" s="941"/>
      <c r="J26" s="941"/>
      <c r="K26" s="941"/>
      <c r="L26" s="941"/>
      <c r="M26" s="941"/>
      <c r="N26" s="941"/>
      <c r="O26" s="941"/>
      <c r="P26" s="941"/>
      <c r="Q26" s="941"/>
      <c r="R26" s="941"/>
      <c r="S26" s="941"/>
      <c r="T26" s="941"/>
      <c r="U26" s="941"/>
      <c r="V26" s="941"/>
      <c r="W26" s="941"/>
      <c r="X26" s="941"/>
      <c r="Y26" s="941"/>
      <c r="Z26" s="941"/>
      <c r="AA26" s="941"/>
      <c r="AB26" s="941"/>
      <c r="AC26" s="941"/>
      <c r="AD26" s="941"/>
      <c r="AE26" s="941"/>
      <c r="AF26" s="941"/>
      <c r="AG26" s="941"/>
      <c r="AH26" s="941"/>
      <c r="AI26" s="358"/>
    </row>
    <row r="27" customFormat="false" ht="17.25" hidden="false" customHeight="true" outlineLevel="0" collapsed="false">
      <c r="A27" s="355"/>
      <c r="B27" s="810" t="s">
        <v>856</v>
      </c>
      <c r="C27" s="810"/>
      <c r="D27" s="810"/>
      <c r="E27" s="810"/>
      <c r="F27" s="810"/>
      <c r="G27" s="810"/>
      <c r="H27" s="810"/>
      <c r="I27" s="810"/>
      <c r="J27" s="810"/>
      <c r="K27" s="810"/>
      <c r="L27" s="810"/>
      <c r="M27" s="810"/>
      <c r="N27" s="810"/>
      <c r="O27" s="810"/>
      <c r="P27" s="810"/>
      <c r="Q27" s="810"/>
      <c r="R27" s="810"/>
      <c r="S27" s="810"/>
      <c r="T27" s="810"/>
      <c r="U27" s="810"/>
      <c r="V27" s="810"/>
      <c r="W27" s="810"/>
      <c r="X27" s="810"/>
      <c r="Y27" s="810"/>
      <c r="Z27" s="810"/>
      <c r="AA27" s="810"/>
      <c r="AB27" s="810"/>
      <c r="AC27" s="810"/>
      <c r="AD27" s="810"/>
      <c r="AE27" s="810"/>
      <c r="AF27" s="810"/>
      <c r="AG27" s="810"/>
      <c r="AH27" s="810"/>
      <c r="AI27" s="358"/>
    </row>
    <row r="28" customFormat="false" ht="22.5" hidden="false" customHeight="true" outlineLevel="0" collapsed="false">
      <c r="A28" s="355"/>
      <c r="B28" s="810"/>
      <c r="C28" s="810"/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810"/>
      <c r="AG28" s="810"/>
      <c r="AH28" s="810"/>
      <c r="AI28" s="358"/>
    </row>
    <row r="29" customFormat="false" ht="12.75" hidden="false" customHeight="false" outlineLevel="0" collapsed="false">
      <c r="A29" s="355"/>
      <c r="B29" s="810"/>
      <c r="C29" s="810"/>
      <c r="D29" s="810"/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10"/>
      <c r="V29" s="810"/>
      <c r="W29" s="810"/>
      <c r="X29" s="810"/>
      <c r="Y29" s="810"/>
      <c r="Z29" s="810"/>
      <c r="AA29" s="810"/>
      <c r="AB29" s="810"/>
      <c r="AC29" s="810"/>
      <c r="AD29" s="810"/>
      <c r="AE29" s="810"/>
      <c r="AF29" s="810"/>
      <c r="AG29" s="810"/>
      <c r="AH29" s="810"/>
      <c r="AI29" s="358"/>
    </row>
    <row r="30" customFormat="false" ht="6" hidden="false" customHeight="true" outlineLevel="0" collapsed="false">
      <c r="A30" s="969"/>
      <c r="B30" s="941"/>
      <c r="C30" s="941"/>
      <c r="D30" s="941"/>
      <c r="E30" s="941"/>
      <c r="F30" s="941"/>
      <c r="G30" s="941"/>
      <c r="H30" s="941"/>
      <c r="I30" s="941"/>
      <c r="J30" s="941"/>
      <c r="K30" s="941"/>
      <c r="L30" s="941"/>
      <c r="M30" s="941"/>
      <c r="N30" s="941"/>
      <c r="O30" s="941"/>
      <c r="P30" s="941"/>
      <c r="Q30" s="941"/>
      <c r="R30" s="941"/>
      <c r="S30" s="941"/>
      <c r="T30" s="941"/>
      <c r="U30" s="941"/>
      <c r="V30" s="941"/>
      <c r="W30" s="941"/>
      <c r="X30" s="941"/>
      <c r="Y30" s="941"/>
      <c r="Z30" s="941"/>
      <c r="AA30" s="941"/>
      <c r="AB30" s="941"/>
      <c r="AC30" s="941"/>
      <c r="AD30" s="941"/>
      <c r="AE30" s="941"/>
      <c r="AF30" s="941"/>
      <c r="AG30" s="941"/>
      <c r="AH30" s="941"/>
      <c r="AI30" s="358"/>
    </row>
    <row r="31" customFormat="false" ht="10.5" hidden="false" customHeight="true" outlineLevel="0" collapsed="false">
      <c r="A31" s="969"/>
      <c r="B31" s="942" t="s">
        <v>841</v>
      </c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2"/>
      <c r="N31" s="942"/>
      <c r="O31" s="942"/>
      <c r="P31" s="942"/>
      <c r="Q31" s="942"/>
      <c r="R31" s="942"/>
      <c r="S31" s="942"/>
      <c r="T31" s="942"/>
      <c r="U31" s="942"/>
      <c r="V31" s="942"/>
      <c r="W31" s="942"/>
      <c r="X31" s="942"/>
      <c r="Y31" s="942"/>
      <c r="Z31" s="942"/>
      <c r="AA31" s="942"/>
      <c r="AB31" s="942"/>
      <c r="AC31" s="942"/>
      <c r="AD31" s="942"/>
      <c r="AE31" s="942"/>
      <c r="AF31" s="942"/>
      <c r="AG31" s="942"/>
      <c r="AH31" s="942"/>
      <c r="AI31" s="358"/>
    </row>
    <row r="32" customFormat="false" ht="10.5" hidden="false" customHeight="true" outlineLevel="0" collapsed="false">
      <c r="A32" s="969"/>
      <c r="B32" s="942"/>
      <c r="C32" s="942"/>
      <c r="D32" s="942"/>
      <c r="E32" s="942"/>
      <c r="F32" s="942"/>
      <c r="G32" s="942"/>
      <c r="H32" s="942"/>
      <c r="I32" s="942"/>
      <c r="J32" s="942"/>
      <c r="K32" s="942"/>
      <c r="L32" s="942"/>
      <c r="M32" s="942"/>
      <c r="N32" s="942"/>
      <c r="O32" s="942"/>
      <c r="P32" s="942"/>
      <c r="Q32" s="942"/>
      <c r="R32" s="942"/>
      <c r="S32" s="942"/>
      <c r="T32" s="942"/>
      <c r="U32" s="942"/>
      <c r="V32" s="942"/>
      <c r="W32" s="942"/>
      <c r="X32" s="942"/>
      <c r="Y32" s="942"/>
      <c r="Z32" s="942"/>
      <c r="AA32" s="942"/>
      <c r="AB32" s="942"/>
      <c r="AC32" s="942"/>
      <c r="AD32" s="942"/>
      <c r="AE32" s="942"/>
      <c r="AF32" s="942"/>
      <c r="AG32" s="942"/>
      <c r="AH32" s="942"/>
      <c r="AI32" s="358"/>
    </row>
    <row r="33" customFormat="false" ht="10.5" hidden="false" customHeight="true" outlineLevel="0" collapsed="false">
      <c r="A33" s="969"/>
      <c r="B33" s="942"/>
      <c r="C33" s="942"/>
      <c r="D33" s="942"/>
      <c r="E33" s="942"/>
      <c r="F33" s="942"/>
      <c r="G33" s="942"/>
      <c r="H33" s="942"/>
      <c r="I33" s="942"/>
      <c r="J33" s="942"/>
      <c r="K33" s="942"/>
      <c r="L33" s="942"/>
      <c r="M33" s="942"/>
      <c r="N33" s="942"/>
      <c r="O33" s="942"/>
      <c r="P33" s="942"/>
      <c r="Q33" s="942"/>
      <c r="R33" s="942"/>
      <c r="S33" s="942"/>
      <c r="T33" s="942"/>
      <c r="U33" s="942"/>
      <c r="V33" s="942"/>
      <c r="W33" s="942"/>
      <c r="X33" s="942"/>
      <c r="Y33" s="942"/>
      <c r="Z33" s="942"/>
      <c r="AA33" s="942"/>
      <c r="AB33" s="942"/>
      <c r="AC33" s="942"/>
      <c r="AD33" s="942"/>
      <c r="AE33" s="942"/>
      <c r="AF33" s="942"/>
      <c r="AG33" s="942"/>
      <c r="AH33" s="942"/>
      <c r="AI33" s="358"/>
    </row>
    <row r="34" customFormat="false" ht="12.75" hidden="false" customHeight="true" outlineLevel="0" collapsed="false">
      <c r="A34" s="969"/>
      <c r="B34" s="941" t="s">
        <v>842</v>
      </c>
      <c r="C34" s="941"/>
      <c r="D34" s="941"/>
      <c r="E34" s="941"/>
      <c r="F34" s="941"/>
      <c r="G34" s="941"/>
      <c r="H34" s="941"/>
      <c r="I34" s="941"/>
      <c r="J34" s="941"/>
      <c r="K34" s="941"/>
      <c r="L34" s="941"/>
      <c r="M34" s="941"/>
      <c r="N34" s="941"/>
      <c r="O34" s="941"/>
      <c r="P34" s="941"/>
      <c r="Q34" s="941"/>
      <c r="R34" s="941"/>
      <c r="S34" s="941"/>
      <c r="T34" s="941"/>
      <c r="U34" s="941"/>
      <c r="V34" s="941"/>
      <c r="W34" s="941"/>
      <c r="X34" s="941"/>
      <c r="Y34" s="941"/>
      <c r="Z34" s="941"/>
      <c r="AA34" s="941"/>
      <c r="AB34" s="941"/>
      <c r="AC34" s="941"/>
      <c r="AD34" s="941"/>
      <c r="AE34" s="941"/>
      <c r="AF34" s="941"/>
      <c r="AG34" s="941"/>
      <c r="AH34" s="941"/>
      <c r="AI34" s="358"/>
    </row>
    <row r="35" customFormat="false" ht="6" hidden="false" customHeight="true" outlineLevel="0" collapsed="false">
      <c r="A35" s="969"/>
      <c r="B35" s="941"/>
      <c r="C35" s="941"/>
      <c r="D35" s="941"/>
      <c r="E35" s="941"/>
      <c r="F35" s="941"/>
      <c r="G35" s="941"/>
      <c r="H35" s="941"/>
      <c r="I35" s="941"/>
      <c r="J35" s="941"/>
      <c r="K35" s="941"/>
      <c r="L35" s="941"/>
      <c r="M35" s="941"/>
      <c r="N35" s="941"/>
      <c r="O35" s="941"/>
      <c r="P35" s="941"/>
      <c r="Q35" s="941"/>
      <c r="R35" s="941"/>
      <c r="S35" s="941"/>
      <c r="T35" s="941"/>
      <c r="U35" s="941"/>
      <c r="V35" s="941"/>
      <c r="W35" s="941"/>
      <c r="X35" s="941"/>
      <c r="Y35" s="941"/>
      <c r="Z35" s="941"/>
      <c r="AA35" s="941"/>
      <c r="AB35" s="941"/>
      <c r="AC35" s="941"/>
      <c r="AD35" s="941"/>
      <c r="AE35" s="941"/>
      <c r="AF35" s="941"/>
      <c r="AG35" s="941"/>
      <c r="AH35" s="941"/>
      <c r="AI35" s="358"/>
    </row>
    <row r="36" customFormat="false" ht="12.75" hidden="false" customHeight="true" outlineLevel="0" collapsed="false">
      <c r="A36" s="969"/>
      <c r="B36" s="940" t="s">
        <v>857</v>
      </c>
      <c r="C36" s="940"/>
      <c r="D36" s="940"/>
      <c r="E36" s="940"/>
      <c r="F36" s="940"/>
      <c r="G36" s="940"/>
      <c r="H36" s="940"/>
      <c r="I36" s="940"/>
      <c r="J36" s="940"/>
      <c r="K36" s="940"/>
      <c r="L36" s="940"/>
      <c r="M36" s="940"/>
      <c r="N36" s="940"/>
      <c r="O36" s="940"/>
      <c r="P36" s="940"/>
      <c r="Q36" s="940"/>
      <c r="R36" s="940"/>
      <c r="S36" s="940"/>
      <c r="T36" s="940"/>
      <c r="U36" s="940"/>
      <c r="V36" s="940"/>
      <c r="W36" s="940"/>
      <c r="X36" s="940"/>
      <c r="Y36" s="940"/>
      <c r="Z36" s="940"/>
      <c r="AA36" s="940"/>
      <c r="AB36" s="940"/>
      <c r="AC36" s="940"/>
      <c r="AD36" s="940"/>
      <c r="AE36" s="940"/>
      <c r="AF36" s="940"/>
      <c r="AG36" s="940"/>
      <c r="AH36" s="940"/>
      <c r="AI36" s="358"/>
    </row>
    <row r="37" customFormat="false" ht="6" hidden="false" customHeight="true" outlineLevel="0" collapsed="false">
      <c r="A37" s="969"/>
      <c r="B37" s="941"/>
      <c r="C37" s="941"/>
      <c r="D37" s="941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41"/>
      <c r="P37" s="941"/>
      <c r="Q37" s="941"/>
      <c r="R37" s="941"/>
      <c r="S37" s="941"/>
      <c r="T37" s="941"/>
      <c r="U37" s="941"/>
      <c r="V37" s="941"/>
      <c r="W37" s="941"/>
      <c r="X37" s="941"/>
      <c r="Y37" s="941"/>
      <c r="Z37" s="941"/>
      <c r="AA37" s="941"/>
      <c r="AB37" s="941"/>
      <c r="AC37" s="941"/>
      <c r="AD37" s="941"/>
      <c r="AE37" s="941"/>
      <c r="AF37" s="941"/>
      <c r="AG37" s="941"/>
      <c r="AH37" s="941"/>
      <c r="AI37" s="358"/>
    </row>
    <row r="38" customFormat="false" ht="12.75" hidden="false" customHeight="true" outlineLevel="0" collapsed="false">
      <c r="A38" s="969"/>
      <c r="B38" s="810" t="s">
        <v>858</v>
      </c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358"/>
    </row>
    <row r="39" customFormat="false" ht="12.75" hidden="false" customHeight="false" outlineLevel="0" collapsed="false">
      <c r="A39" s="969"/>
      <c r="B39" s="810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358"/>
    </row>
    <row r="40" customFormat="false" ht="12.75" hidden="false" customHeight="false" outlineLevel="0" collapsed="false">
      <c r="A40" s="969"/>
      <c r="B40" s="810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358"/>
    </row>
    <row r="41" customFormat="false" ht="12.75" hidden="false" customHeight="false" outlineLevel="0" collapsed="false">
      <c r="A41" s="969"/>
      <c r="B41" s="810"/>
      <c r="C41" s="810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0"/>
      <c r="O41" s="810"/>
      <c r="P41" s="810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0"/>
      <c r="AC41" s="810"/>
      <c r="AD41" s="810"/>
      <c r="AE41" s="810"/>
      <c r="AF41" s="810"/>
      <c r="AG41" s="810"/>
      <c r="AH41" s="810"/>
      <c r="AI41" s="358"/>
    </row>
    <row r="42" customFormat="false" ht="6" hidden="false" customHeight="true" outlineLevel="0" collapsed="false">
      <c r="A42" s="969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358"/>
    </row>
    <row r="43" customFormat="false" ht="12.75" hidden="false" customHeight="false" outlineLevel="0" collapsed="false">
      <c r="A43" s="969"/>
      <c r="B43" s="691"/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1"/>
      <c r="R43" s="691"/>
      <c r="S43" s="691"/>
      <c r="T43" s="691"/>
      <c r="U43" s="691"/>
      <c r="V43" s="691"/>
      <c r="W43" s="691"/>
      <c r="X43" s="691"/>
      <c r="Y43" s="691"/>
      <c r="Z43" s="691"/>
      <c r="AA43" s="691"/>
      <c r="AB43" s="691"/>
      <c r="AC43" s="691"/>
      <c r="AD43" s="691"/>
      <c r="AE43" s="691"/>
      <c r="AF43" s="691"/>
      <c r="AG43" s="691"/>
      <c r="AH43" s="691"/>
      <c r="AI43" s="358"/>
    </row>
    <row r="44" customFormat="false" ht="12.75" hidden="false" customHeight="false" outlineLevel="0" collapsed="false">
      <c r="A44" s="969"/>
      <c r="B44" s="691"/>
      <c r="C44" s="691"/>
      <c r="D44" s="691"/>
      <c r="E44" s="691"/>
      <c r="F44" s="691"/>
      <c r="G44" s="691"/>
      <c r="H44" s="691"/>
      <c r="I44" s="691"/>
      <c r="J44" s="691"/>
      <c r="K44" s="691"/>
      <c r="L44" s="691"/>
      <c r="M44" s="691"/>
      <c r="N44" s="691"/>
      <c r="O44" s="691"/>
      <c r="P44" s="691"/>
      <c r="Q44" s="691"/>
      <c r="R44" s="691"/>
      <c r="S44" s="691"/>
      <c r="T44" s="691"/>
      <c r="U44" s="691"/>
      <c r="V44" s="691"/>
      <c r="W44" s="691"/>
      <c r="X44" s="691"/>
      <c r="Y44" s="691"/>
      <c r="Z44" s="691"/>
      <c r="AA44" s="691"/>
      <c r="AB44" s="691"/>
      <c r="AC44" s="691"/>
      <c r="AD44" s="691"/>
      <c r="AE44" s="691"/>
      <c r="AF44" s="691"/>
      <c r="AG44" s="691"/>
      <c r="AH44" s="691"/>
      <c r="AI44" s="358"/>
    </row>
    <row r="45" customFormat="false" ht="12.75" hidden="false" customHeight="false" outlineLevel="0" collapsed="false">
      <c r="A45" s="969"/>
      <c r="B45" s="691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358"/>
    </row>
    <row r="46" customFormat="false" ht="6" hidden="false" customHeight="true" outlineLevel="0" collapsed="false">
      <c r="A46" s="969"/>
      <c r="B46" s="778"/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8"/>
      <c r="P46" s="778"/>
      <c r="Q46" s="778"/>
      <c r="R46" s="941"/>
      <c r="S46" s="941"/>
      <c r="T46" s="941"/>
      <c r="U46" s="941"/>
      <c r="V46" s="941"/>
      <c r="W46" s="941"/>
      <c r="X46" s="941"/>
      <c r="Y46" s="941"/>
      <c r="Z46" s="941"/>
      <c r="AA46" s="941"/>
      <c r="AB46" s="941"/>
      <c r="AC46" s="941"/>
      <c r="AD46" s="941"/>
      <c r="AE46" s="941"/>
      <c r="AF46" s="941"/>
      <c r="AG46" s="941"/>
      <c r="AH46" s="941"/>
      <c r="AI46" s="358"/>
    </row>
    <row r="47" customFormat="false" ht="16.5" hidden="false" customHeight="true" outlineLevel="0" collapsed="false">
      <c r="A47" s="969"/>
      <c r="B47" s="943"/>
      <c r="C47" s="901"/>
      <c r="D47" s="901"/>
      <c r="E47" s="901"/>
      <c r="F47" s="901"/>
      <c r="G47" s="901"/>
      <c r="H47" s="901"/>
      <c r="I47" s="901"/>
      <c r="J47" s="901"/>
      <c r="K47" s="901"/>
      <c r="L47" s="901"/>
      <c r="M47" s="901"/>
      <c r="N47" s="901"/>
      <c r="O47" s="901"/>
      <c r="P47" s="944"/>
      <c r="Q47" s="944"/>
      <c r="R47" s="944"/>
      <c r="S47" s="945"/>
      <c r="T47" s="946"/>
      <c r="U47" s="944"/>
      <c r="V47" s="944"/>
      <c r="W47" s="944"/>
      <c r="X47" s="944"/>
      <c r="Y47" s="944"/>
      <c r="Z47" s="944"/>
      <c r="AA47" s="944"/>
      <c r="AB47" s="944"/>
      <c r="AC47" s="944"/>
      <c r="AD47" s="944"/>
      <c r="AE47" s="944"/>
      <c r="AF47" s="944"/>
      <c r="AG47" s="944"/>
      <c r="AH47" s="945"/>
      <c r="AI47" s="358"/>
    </row>
    <row r="48" customFormat="false" ht="16.5" hidden="false" customHeight="true" outlineLevel="0" collapsed="false">
      <c r="A48" s="969"/>
      <c r="B48" s="947"/>
      <c r="C48" s="867"/>
      <c r="D48" s="867"/>
      <c r="E48" s="867"/>
      <c r="F48" s="867"/>
      <c r="G48" s="867"/>
      <c r="H48" s="867"/>
      <c r="I48" s="867"/>
      <c r="J48" s="867"/>
      <c r="K48" s="867"/>
      <c r="L48" s="867"/>
      <c r="M48" s="867"/>
      <c r="N48" s="867"/>
      <c r="O48" s="784"/>
      <c r="P48" s="784"/>
      <c r="Q48" s="784"/>
      <c r="R48" s="784"/>
      <c r="S48" s="800"/>
      <c r="T48" s="946"/>
      <c r="U48" s="784"/>
      <c r="V48" s="784"/>
      <c r="W48" s="784"/>
      <c r="X48" s="784"/>
      <c r="Y48" s="784"/>
      <c r="Z48" s="784"/>
      <c r="AA48" s="784"/>
      <c r="AB48" s="784"/>
      <c r="AC48" s="784"/>
      <c r="AD48" s="784"/>
      <c r="AE48" s="784"/>
      <c r="AF48" s="784"/>
      <c r="AG48" s="784"/>
      <c r="AH48" s="800"/>
      <c r="AI48" s="358"/>
    </row>
    <row r="49" customFormat="false" ht="13.5" hidden="false" customHeight="true" outlineLevel="0" collapsed="false">
      <c r="A49" s="969"/>
      <c r="B49" s="947"/>
      <c r="C49" s="818"/>
      <c r="D49" s="818"/>
      <c r="E49" s="818"/>
      <c r="F49" s="818"/>
      <c r="G49" s="818"/>
      <c r="H49" s="819"/>
      <c r="I49" s="971"/>
      <c r="J49" s="971"/>
      <c r="K49" s="972" t="s">
        <v>290</v>
      </c>
      <c r="L49" s="971"/>
      <c r="M49" s="971"/>
      <c r="N49" s="972" t="s">
        <v>290</v>
      </c>
      <c r="O49" s="973"/>
      <c r="P49" s="973"/>
      <c r="Q49" s="974"/>
      <c r="R49" s="974"/>
      <c r="S49" s="800"/>
      <c r="T49" s="946"/>
      <c r="U49" s="784"/>
      <c r="V49" s="784"/>
      <c r="W49" s="784"/>
      <c r="X49" s="784"/>
      <c r="Y49" s="784"/>
      <c r="Z49" s="784"/>
      <c r="AA49" s="784"/>
      <c r="AB49" s="784"/>
      <c r="AC49" s="784"/>
      <c r="AD49" s="784"/>
      <c r="AE49" s="784"/>
      <c r="AF49" s="784"/>
      <c r="AG49" s="784"/>
      <c r="AH49" s="800"/>
      <c r="AI49" s="358"/>
    </row>
    <row r="50" customFormat="false" ht="12.75" hidden="false" customHeight="false" outlineLevel="0" collapsed="false">
      <c r="A50" s="969"/>
      <c r="B50" s="948"/>
      <c r="C50" s="949"/>
      <c r="D50" s="949"/>
      <c r="E50" s="949"/>
      <c r="F50" s="949"/>
      <c r="G50" s="949"/>
      <c r="H50" s="949"/>
      <c r="I50" s="949"/>
      <c r="J50" s="949"/>
      <c r="K50" s="949"/>
      <c r="L50" s="949"/>
      <c r="M50" s="949"/>
      <c r="N50" s="949"/>
      <c r="O50" s="950"/>
      <c r="P50" s="950"/>
      <c r="Q50" s="950"/>
      <c r="R50" s="950"/>
      <c r="S50" s="951"/>
      <c r="T50" s="946"/>
      <c r="U50" s="950"/>
      <c r="V50" s="950"/>
      <c r="W50" s="950"/>
      <c r="X50" s="950"/>
      <c r="Y50" s="950"/>
      <c r="Z50" s="950"/>
      <c r="AA50" s="950"/>
      <c r="AB50" s="950"/>
      <c r="AC50" s="950"/>
      <c r="AD50" s="950"/>
      <c r="AE50" s="950"/>
      <c r="AF50" s="950"/>
      <c r="AG50" s="950"/>
      <c r="AH50" s="951"/>
      <c r="AI50" s="358"/>
    </row>
    <row r="51" customFormat="false" ht="21" hidden="false" customHeight="true" outlineLevel="0" collapsed="false">
      <c r="A51" s="969"/>
      <c r="B51" s="952" t="s">
        <v>845</v>
      </c>
      <c r="C51" s="952"/>
      <c r="D51" s="952"/>
      <c r="E51" s="952"/>
      <c r="F51" s="952"/>
      <c r="G51" s="952"/>
      <c r="H51" s="952"/>
      <c r="I51" s="952"/>
      <c r="J51" s="952"/>
      <c r="K51" s="952"/>
      <c r="L51" s="952"/>
      <c r="M51" s="952"/>
      <c r="N51" s="952"/>
      <c r="O51" s="952"/>
      <c r="P51" s="952"/>
      <c r="Q51" s="952"/>
      <c r="R51" s="952"/>
      <c r="S51" s="952"/>
      <c r="T51" s="953"/>
      <c r="U51" s="825" t="s">
        <v>859</v>
      </c>
      <c r="V51" s="825"/>
      <c r="W51" s="825"/>
      <c r="X51" s="825"/>
      <c r="Y51" s="825"/>
      <c r="Z51" s="825"/>
      <c r="AA51" s="825"/>
      <c r="AB51" s="825"/>
      <c r="AC51" s="825"/>
      <c r="AD51" s="825"/>
      <c r="AE51" s="825"/>
      <c r="AF51" s="825"/>
      <c r="AG51" s="825"/>
      <c r="AH51" s="825"/>
      <c r="AI51" s="358"/>
      <c r="AJ51" s="975"/>
    </row>
    <row r="52" customFormat="false" ht="6" hidden="false" customHeight="true" outlineLevel="0" collapsed="false">
      <c r="A52" s="969"/>
      <c r="B52" s="811"/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811"/>
      <c r="AB52" s="811"/>
      <c r="AC52" s="811"/>
      <c r="AD52" s="811"/>
      <c r="AE52" s="811"/>
      <c r="AF52" s="811"/>
      <c r="AG52" s="811"/>
      <c r="AH52" s="811"/>
      <c r="AI52" s="976"/>
    </row>
    <row r="53" customFormat="false" ht="12.75" hidden="false" customHeight="true" outlineLevel="0" collapsed="false">
      <c r="A53" s="977"/>
      <c r="B53" s="940" t="s">
        <v>860</v>
      </c>
      <c r="C53" s="940"/>
      <c r="D53" s="940"/>
      <c r="E53" s="940"/>
      <c r="F53" s="940"/>
      <c r="G53" s="940"/>
      <c r="H53" s="940"/>
      <c r="I53" s="940"/>
      <c r="J53" s="940"/>
      <c r="K53" s="940"/>
      <c r="L53" s="940"/>
      <c r="M53" s="940"/>
      <c r="N53" s="940"/>
      <c r="O53" s="940"/>
      <c r="P53" s="940"/>
      <c r="Q53" s="940"/>
      <c r="R53" s="940"/>
      <c r="S53" s="940"/>
      <c r="T53" s="940"/>
      <c r="U53" s="940"/>
      <c r="V53" s="940"/>
      <c r="W53" s="940"/>
      <c r="X53" s="940"/>
      <c r="Y53" s="940"/>
      <c r="Z53" s="940"/>
      <c r="AA53" s="940"/>
      <c r="AB53" s="940"/>
      <c r="AC53" s="940"/>
      <c r="AD53" s="940"/>
      <c r="AE53" s="940"/>
      <c r="AF53" s="940"/>
      <c r="AG53" s="940"/>
      <c r="AH53" s="940"/>
      <c r="AI53" s="976"/>
    </row>
    <row r="54" customFormat="false" ht="6" hidden="false" customHeight="true" outlineLevel="0" collapsed="false">
      <c r="A54" s="977"/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11"/>
      <c r="AG54" s="811"/>
      <c r="AH54" s="811"/>
      <c r="AI54" s="976"/>
    </row>
    <row r="55" customFormat="false" ht="12.75" hidden="false" customHeight="false" outlineLevel="0" collapsed="false">
      <c r="A55" s="969"/>
      <c r="B55" s="691"/>
      <c r="C55" s="691"/>
      <c r="D55" s="691"/>
      <c r="E55" s="691"/>
      <c r="F55" s="691"/>
      <c r="G55" s="691"/>
      <c r="H55" s="691"/>
      <c r="I55" s="691"/>
      <c r="J55" s="691"/>
      <c r="K55" s="691"/>
      <c r="L55" s="691"/>
      <c r="M55" s="691"/>
      <c r="N55" s="691"/>
      <c r="O55" s="691"/>
      <c r="P55" s="691"/>
      <c r="Q55" s="691"/>
      <c r="R55" s="691"/>
      <c r="S55" s="691"/>
      <c r="T55" s="691"/>
      <c r="U55" s="691"/>
      <c r="V55" s="691"/>
      <c r="W55" s="691"/>
      <c r="X55" s="691"/>
      <c r="Y55" s="691"/>
      <c r="Z55" s="691"/>
      <c r="AA55" s="691"/>
      <c r="AB55" s="691"/>
      <c r="AC55" s="691"/>
      <c r="AD55" s="691"/>
      <c r="AE55" s="691"/>
      <c r="AF55" s="691"/>
      <c r="AG55" s="691"/>
      <c r="AH55" s="691"/>
      <c r="AI55" s="358"/>
    </row>
    <row r="56" customFormat="false" ht="12.75" hidden="false" customHeight="false" outlineLevel="0" collapsed="false">
      <c r="A56" s="969"/>
      <c r="B56" s="691"/>
      <c r="C56" s="691"/>
      <c r="D56" s="691"/>
      <c r="E56" s="691"/>
      <c r="F56" s="691"/>
      <c r="G56" s="691"/>
      <c r="H56" s="691"/>
      <c r="I56" s="691"/>
      <c r="J56" s="691"/>
      <c r="K56" s="691"/>
      <c r="L56" s="691"/>
      <c r="M56" s="691"/>
      <c r="N56" s="691"/>
      <c r="O56" s="691"/>
      <c r="P56" s="691"/>
      <c r="Q56" s="691"/>
      <c r="R56" s="691"/>
      <c r="S56" s="691"/>
      <c r="T56" s="691"/>
      <c r="U56" s="691"/>
      <c r="V56" s="691"/>
      <c r="W56" s="691"/>
      <c r="X56" s="691"/>
      <c r="Y56" s="691"/>
      <c r="Z56" s="691"/>
      <c r="AA56" s="691"/>
      <c r="AB56" s="691"/>
      <c r="AC56" s="691"/>
      <c r="AD56" s="691"/>
      <c r="AE56" s="691"/>
      <c r="AF56" s="691"/>
      <c r="AG56" s="691"/>
      <c r="AH56" s="691"/>
      <c r="AI56" s="358"/>
    </row>
    <row r="57" customFormat="false" ht="12.75" hidden="false" customHeight="false" outlineLevel="0" collapsed="false">
      <c r="A57" s="969"/>
      <c r="B57" s="691"/>
      <c r="C57" s="691"/>
      <c r="D57" s="691"/>
      <c r="E57" s="691"/>
      <c r="F57" s="691"/>
      <c r="G57" s="691"/>
      <c r="H57" s="691"/>
      <c r="I57" s="691"/>
      <c r="J57" s="691"/>
      <c r="K57" s="691"/>
      <c r="L57" s="691"/>
      <c r="M57" s="691"/>
      <c r="N57" s="691"/>
      <c r="O57" s="691"/>
      <c r="P57" s="691"/>
      <c r="Q57" s="691"/>
      <c r="R57" s="691"/>
      <c r="S57" s="691"/>
      <c r="T57" s="691"/>
      <c r="U57" s="691"/>
      <c r="V57" s="691"/>
      <c r="W57" s="691"/>
      <c r="X57" s="691"/>
      <c r="Y57" s="691"/>
      <c r="Z57" s="691"/>
      <c r="AA57" s="691"/>
      <c r="AB57" s="691"/>
      <c r="AC57" s="691"/>
      <c r="AD57" s="691"/>
      <c r="AE57" s="691"/>
      <c r="AF57" s="691"/>
      <c r="AG57" s="691"/>
      <c r="AH57" s="691"/>
      <c r="AI57" s="358"/>
    </row>
    <row r="58" customFormat="false" ht="12.75" hidden="false" customHeight="true" outlineLevel="0" collapsed="false">
      <c r="A58" s="969"/>
      <c r="B58" s="941" t="s">
        <v>861</v>
      </c>
      <c r="C58" s="941"/>
      <c r="D58" s="941"/>
      <c r="E58" s="941"/>
      <c r="F58" s="941"/>
      <c r="G58" s="941"/>
      <c r="H58" s="941"/>
      <c r="I58" s="941"/>
      <c r="J58" s="941"/>
      <c r="K58" s="941"/>
      <c r="L58" s="941"/>
      <c r="M58" s="941"/>
      <c r="N58" s="941"/>
      <c r="O58" s="941"/>
      <c r="P58" s="941"/>
      <c r="Q58" s="941"/>
      <c r="R58" s="941"/>
      <c r="S58" s="941"/>
      <c r="T58" s="941"/>
      <c r="U58" s="941"/>
      <c r="V58" s="941"/>
      <c r="W58" s="941"/>
      <c r="X58" s="941"/>
      <c r="Y58" s="941"/>
      <c r="Z58" s="941"/>
      <c r="AA58" s="941"/>
      <c r="AB58" s="941"/>
      <c r="AC58" s="941"/>
      <c r="AD58" s="941"/>
      <c r="AE58" s="941"/>
      <c r="AF58" s="941"/>
      <c r="AG58" s="941"/>
      <c r="AH58" s="941"/>
      <c r="AI58" s="358"/>
    </row>
    <row r="59" customFormat="false" ht="6" hidden="false" customHeight="true" outlineLevel="0" collapsed="false">
      <c r="A59" s="977"/>
      <c r="B59" s="811"/>
      <c r="C59" s="811"/>
      <c r="D59" s="811"/>
      <c r="E59" s="811"/>
      <c r="F59" s="811"/>
      <c r="G59" s="811"/>
      <c r="H59" s="811"/>
      <c r="I59" s="811"/>
      <c r="J59" s="811"/>
      <c r="K59" s="811"/>
      <c r="L59" s="811"/>
      <c r="M59" s="811"/>
      <c r="N59" s="811"/>
      <c r="O59" s="811"/>
      <c r="P59" s="811"/>
      <c r="Q59" s="811"/>
      <c r="R59" s="811"/>
      <c r="S59" s="811"/>
      <c r="T59" s="811"/>
      <c r="U59" s="811"/>
      <c r="V59" s="811"/>
      <c r="W59" s="811"/>
      <c r="X59" s="811"/>
      <c r="Y59" s="811"/>
      <c r="Z59" s="811"/>
      <c r="AA59" s="811"/>
      <c r="AB59" s="811"/>
      <c r="AC59" s="811"/>
      <c r="AD59" s="811"/>
      <c r="AE59" s="811"/>
      <c r="AF59" s="811"/>
      <c r="AG59" s="811"/>
      <c r="AH59" s="811"/>
      <c r="AI59" s="976"/>
    </row>
    <row r="60" customFormat="false" ht="15.75" hidden="false" customHeight="true" outlineLevel="0" collapsed="false">
      <c r="A60" s="977"/>
      <c r="B60" s="810" t="s">
        <v>862</v>
      </c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976"/>
    </row>
    <row r="61" customFormat="false" ht="15.75" hidden="false" customHeight="true" outlineLevel="0" collapsed="false">
      <c r="A61" s="977"/>
      <c r="B61" s="810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976"/>
    </row>
    <row r="62" customFormat="false" ht="6" hidden="false" customHeight="true" outlineLevel="0" collapsed="false">
      <c r="A62" s="977"/>
      <c r="B62" s="811"/>
      <c r="C62" s="811"/>
      <c r="D62" s="811"/>
      <c r="E62" s="811"/>
      <c r="F62" s="811"/>
      <c r="G62" s="811"/>
      <c r="H62" s="811"/>
      <c r="I62" s="811"/>
      <c r="J62" s="811"/>
      <c r="K62" s="811"/>
      <c r="L62" s="811"/>
      <c r="M62" s="811"/>
      <c r="N62" s="811"/>
      <c r="O62" s="811"/>
      <c r="P62" s="811"/>
      <c r="Q62" s="811"/>
      <c r="R62" s="811"/>
      <c r="S62" s="811"/>
      <c r="T62" s="811"/>
      <c r="U62" s="811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976"/>
    </row>
    <row r="63" customFormat="false" ht="16.5" hidden="false" customHeight="true" outlineLevel="0" collapsed="false">
      <c r="A63" s="969"/>
      <c r="B63" s="943"/>
      <c r="C63" s="901"/>
      <c r="D63" s="901"/>
      <c r="E63" s="901"/>
      <c r="F63" s="901"/>
      <c r="G63" s="901"/>
      <c r="H63" s="901"/>
      <c r="I63" s="901"/>
      <c r="J63" s="901"/>
      <c r="K63" s="901"/>
      <c r="L63" s="901"/>
      <c r="M63" s="901"/>
      <c r="N63" s="901"/>
      <c r="O63" s="901"/>
      <c r="P63" s="944"/>
      <c r="Q63" s="944"/>
      <c r="R63" s="944"/>
      <c r="S63" s="945"/>
      <c r="T63" s="946"/>
      <c r="U63" s="944"/>
      <c r="V63" s="944"/>
      <c r="W63" s="944"/>
      <c r="X63" s="944"/>
      <c r="Y63" s="944"/>
      <c r="Z63" s="944"/>
      <c r="AA63" s="944"/>
      <c r="AB63" s="944"/>
      <c r="AC63" s="944"/>
      <c r="AD63" s="944"/>
      <c r="AE63" s="944"/>
      <c r="AF63" s="944"/>
      <c r="AG63" s="944"/>
      <c r="AH63" s="945"/>
      <c r="AI63" s="358"/>
    </row>
    <row r="64" customFormat="false" ht="16.5" hidden="false" customHeight="true" outlineLevel="0" collapsed="false">
      <c r="A64" s="969"/>
      <c r="B64" s="947"/>
      <c r="C64" s="867"/>
      <c r="D64" s="867"/>
      <c r="E64" s="867"/>
      <c r="F64" s="867"/>
      <c r="G64" s="867"/>
      <c r="H64" s="867"/>
      <c r="I64" s="867"/>
      <c r="J64" s="867"/>
      <c r="K64" s="867"/>
      <c r="L64" s="867"/>
      <c r="M64" s="867"/>
      <c r="N64" s="867"/>
      <c r="O64" s="784"/>
      <c r="P64" s="784"/>
      <c r="Q64" s="784"/>
      <c r="R64" s="784"/>
      <c r="S64" s="800"/>
      <c r="T64" s="946"/>
      <c r="U64" s="784"/>
      <c r="V64" s="784"/>
      <c r="W64" s="784"/>
      <c r="X64" s="784"/>
      <c r="Y64" s="784"/>
      <c r="Z64" s="784"/>
      <c r="AA64" s="784"/>
      <c r="AB64" s="784"/>
      <c r="AC64" s="784"/>
      <c r="AD64" s="784"/>
      <c r="AE64" s="784"/>
      <c r="AF64" s="784"/>
      <c r="AG64" s="784"/>
      <c r="AH64" s="800"/>
      <c r="AI64" s="358"/>
    </row>
    <row r="65" customFormat="false" ht="13.5" hidden="false" customHeight="true" outlineLevel="0" collapsed="false">
      <c r="A65" s="969"/>
      <c r="B65" s="947"/>
      <c r="C65" s="818"/>
      <c r="D65" s="818"/>
      <c r="E65" s="818"/>
      <c r="F65" s="818"/>
      <c r="G65" s="818"/>
      <c r="H65" s="819"/>
      <c r="I65" s="971"/>
      <c r="J65" s="971"/>
      <c r="K65" s="972" t="s">
        <v>290</v>
      </c>
      <c r="L65" s="971"/>
      <c r="M65" s="971"/>
      <c r="N65" s="972" t="s">
        <v>290</v>
      </c>
      <c r="O65" s="973"/>
      <c r="P65" s="973"/>
      <c r="Q65" s="974"/>
      <c r="R65" s="974"/>
      <c r="S65" s="800"/>
      <c r="T65" s="946"/>
      <c r="U65" s="784"/>
      <c r="V65" s="784"/>
      <c r="W65" s="784"/>
      <c r="X65" s="784"/>
      <c r="Y65" s="784"/>
      <c r="Z65" s="784"/>
      <c r="AA65" s="784"/>
      <c r="AB65" s="784"/>
      <c r="AC65" s="784"/>
      <c r="AD65" s="784"/>
      <c r="AE65" s="784"/>
      <c r="AF65" s="784"/>
      <c r="AG65" s="784"/>
      <c r="AH65" s="800"/>
      <c r="AI65" s="358"/>
    </row>
    <row r="66" customFormat="false" ht="12.75" hidden="false" customHeight="false" outlineLevel="0" collapsed="false">
      <c r="A66" s="969"/>
      <c r="B66" s="948"/>
      <c r="C66" s="949"/>
      <c r="D66" s="949"/>
      <c r="E66" s="949"/>
      <c r="F66" s="949"/>
      <c r="G66" s="949"/>
      <c r="H66" s="949"/>
      <c r="I66" s="949"/>
      <c r="J66" s="949"/>
      <c r="K66" s="949"/>
      <c r="L66" s="949"/>
      <c r="M66" s="949"/>
      <c r="N66" s="949"/>
      <c r="O66" s="950"/>
      <c r="P66" s="950"/>
      <c r="Q66" s="950"/>
      <c r="R66" s="950"/>
      <c r="S66" s="951"/>
      <c r="T66" s="946"/>
      <c r="U66" s="950"/>
      <c r="V66" s="950"/>
      <c r="W66" s="950"/>
      <c r="X66" s="950"/>
      <c r="Y66" s="950"/>
      <c r="Z66" s="950"/>
      <c r="AA66" s="950"/>
      <c r="AB66" s="950"/>
      <c r="AC66" s="950"/>
      <c r="AD66" s="950"/>
      <c r="AE66" s="950"/>
      <c r="AF66" s="950"/>
      <c r="AG66" s="950"/>
      <c r="AH66" s="951"/>
      <c r="AI66" s="358"/>
    </row>
    <row r="67" customFormat="false" ht="21" hidden="false" customHeight="true" outlineLevel="0" collapsed="false">
      <c r="A67" s="969"/>
      <c r="B67" s="952" t="s">
        <v>845</v>
      </c>
      <c r="C67" s="952"/>
      <c r="D67" s="952"/>
      <c r="E67" s="952"/>
      <c r="F67" s="952"/>
      <c r="G67" s="952"/>
      <c r="H67" s="952"/>
      <c r="I67" s="952"/>
      <c r="J67" s="952"/>
      <c r="K67" s="952"/>
      <c r="L67" s="952"/>
      <c r="M67" s="952"/>
      <c r="N67" s="952"/>
      <c r="O67" s="952"/>
      <c r="P67" s="952"/>
      <c r="Q67" s="952"/>
      <c r="R67" s="952"/>
      <c r="S67" s="952"/>
      <c r="T67" s="953"/>
      <c r="U67" s="825" t="s">
        <v>859</v>
      </c>
      <c r="V67" s="825"/>
      <c r="W67" s="825"/>
      <c r="X67" s="825"/>
      <c r="Y67" s="825"/>
      <c r="Z67" s="825"/>
      <c r="AA67" s="825"/>
      <c r="AB67" s="825"/>
      <c r="AC67" s="825"/>
      <c r="AD67" s="825"/>
      <c r="AE67" s="825"/>
      <c r="AF67" s="825"/>
      <c r="AG67" s="825"/>
      <c r="AH67" s="825"/>
      <c r="AI67" s="358"/>
      <c r="AJ67" s="975"/>
    </row>
    <row r="68" customFormat="false" ht="15.75" hidden="false" customHeight="true" outlineLevel="0" collapsed="false">
      <c r="A68" s="959" t="s">
        <v>863</v>
      </c>
      <c r="B68" s="959"/>
      <c r="C68" s="959"/>
      <c r="D68" s="959"/>
      <c r="E68" s="959"/>
      <c r="F68" s="959"/>
      <c r="G68" s="959"/>
      <c r="H68" s="959"/>
      <c r="I68" s="959"/>
      <c r="J68" s="959"/>
      <c r="K68" s="959"/>
      <c r="L68" s="959"/>
      <c r="M68" s="959"/>
      <c r="N68" s="959"/>
      <c r="O68" s="959"/>
      <c r="P68" s="959"/>
      <c r="Q68" s="959"/>
      <c r="R68" s="959"/>
      <c r="S68" s="959"/>
      <c r="T68" s="959"/>
      <c r="U68" s="959"/>
      <c r="V68" s="959"/>
      <c r="W68" s="959"/>
      <c r="X68" s="959"/>
      <c r="Y68" s="959"/>
      <c r="Z68" s="959"/>
      <c r="AA68" s="959"/>
      <c r="AB68" s="959"/>
      <c r="AC68" s="959"/>
      <c r="AD68" s="959"/>
      <c r="AE68" s="959"/>
      <c r="AF68" s="959"/>
      <c r="AG68" s="959"/>
      <c r="AH68" s="959"/>
      <c r="AI68" s="960"/>
    </row>
    <row r="69" customFormat="false" ht="21" hidden="false" customHeight="true" outlineLevel="0" collapsed="false">
      <c r="A69" s="978" t="s">
        <v>864</v>
      </c>
      <c r="B69" s="978"/>
      <c r="C69" s="978"/>
      <c r="D69" s="978"/>
      <c r="E69" s="978"/>
      <c r="F69" s="978"/>
      <c r="G69" s="978"/>
      <c r="H69" s="978"/>
      <c r="I69" s="978"/>
      <c r="J69" s="978"/>
      <c r="K69" s="978"/>
      <c r="L69" s="978"/>
      <c r="M69" s="978"/>
      <c r="N69" s="978"/>
      <c r="O69" s="978"/>
      <c r="P69" s="978"/>
      <c r="Q69" s="978"/>
      <c r="R69" s="978"/>
      <c r="S69" s="978"/>
      <c r="T69" s="978"/>
      <c r="U69" s="978"/>
      <c r="V69" s="978"/>
      <c r="W69" s="978"/>
      <c r="X69" s="978"/>
      <c r="Y69" s="978"/>
      <c r="Z69" s="978"/>
      <c r="AA69" s="978"/>
      <c r="AB69" s="978"/>
      <c r="AC69" s="978"/>
      <c r="AD69" s="978"/>
      <c r="AE69" s="978"/>
      <c r="AF69" s="978"/>
      <c r="AG69" s="978"/>
      <c r="AH69" s="978"/>
      <c r="AI69" s="978"/>
    </row>
  </sheetData>
  <sheetProtection sheet="true" objects="true" scenarios="true" formatCells="false" formatRows="false" insertRows="false" deleteRows="false"/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0:AH20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C49:G49"/>
    <mergeCell ref="B51:S51"/>
    <mergeCell ref="U51:AH51"/>
    <mergeCell ref="B53:AH53"/>
    <mergeCell ref="B55:AH57"/>
    <mergeCell ref="B58:AH58"/>
    <mergeCell ref="B60:AH61"/>
    <mergeCell ref="C65:G65"/>
    <mergeCell ref="B67:S67"/>
    <mergeCell ref="U67:AH67"/>
    <mergeCell ref="A68:AH68"/>
    <mergeCell ref="A69:AI69"/>
  </mergeCells>
  <dataValidations count="5">
    <dataValidation allowBlank="true" operator="between" prompt="Do tego pola jest automatycznie &quot;zaciągana&quot; wartość z pola 2. w części B.III formularza.&#10;Dane oczywiście można zmodyfikować lub zastąpić zupełnie innymi." promptTitle="Uwaga!" showDropDown="false" showErrorMessage="true" showInputMessage="true" sqref="B31:AH33" type="none">
      <formula1>0</formula1>
      <formula2>0</formula2>
    </dataValidation>
    <dataValidation allowBlank="true" error="W tym polu można wpisać tylko pojedynczą cyfrę - w zakresie od 0 do 9" errorTitle="Błąd!" operator="between" showDropDown="false" showErrorMessage="true" showInputMessage="true" sqref="J49 M49 O49:R49 J65 M65 O65:R65" type="whole">
      <formula1>0</formula1>
      <formula2>9</formula2>
    </dataValidation>
    <dataValidation allowBlank="true" error="W tym polu można wpisać tylko pojedynczą cyfrę - w zakresie od 0 do 3" errorTitle="Błąd!" operator="between" showDropDown="false" showErrorMessage="true" showInputMessage="true" sqref="I49 I65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L65" type="whole">
      <formula1>0</formula1>
      <formula2>1</formula2>
    </dataValidation>
    <dataValidation allowBlank="true" operator="between" prompt="Do tego pola jest automatycznie &quot;zaciągana&quot; wartość z pola &quot;Reprezentujący&quot; w załączniku B.VII.B.13.1.&#10;Dane oczywiście można zmodyfikować lub zastąpić zupełnie innymi.&#10;" promptTitle="Uwaga!" showDropDown="false" showErrorMessage="true" showInputMessage="true" sqref="B22:AH24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3"/>
  <sheetViews>
    <sheetView showFormulas="false" showGridLines="fals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28" activeCellId="0" sqref="B28"/>
    </sheetView>
  </sheetViews>
  <sheetFormatPr defaultRowHeight="12.75" zeroHeight="false" outlineLevelRow="0" outlineLevelCol="0"/>
  <cols>
    <col collapsed="false" customWidth="true" hidden="false" outlineLevel="0" max="1" min="1" style="359" width="2.57"/>
    <col collapsed="false" customWidth="true" hidden="false" outlineLevel="0" max="2" min="2" style="359" width="3.14"/>
    <col collapsed="false" customWidth="true" hidden="false" outlineLevel="0" max="3" min="3" style="359" width="58.42"/>
    <col collapsed="false" customWidth="true" hidden="false" outlineLevel="0" max="9" min="4" style="359" width="13.7"/>
    <col collapsed="false" customWidth="true" hidden="false" outlineLevel="0" max="10" min="10" style="359" width="1.71"/>
    <col collapsed="false" customWidth="true" hidden="false" outlineLevel="0" max="11" min="11" style="359" width="9"/>
    <col collapsed="false" customWidth="true" hidden="false" outlineLevel="0" max="1025" min="12" style="359" width="9.14"/>
  </cols>
  <sheetData>
    <row r="1" customFormat="false" ht="15" hidden="false" customHeight="true" outlineLevel="0" collapsed="false">
      <c r="A1" s="920"/>
      <c r="C1" s="979"/>
    </row>
    <row r="2" customFormat="false" ht="15" hidden="false" customHeight="true" outlineLevel="0" collapsed="false">
      <c r="A2" s="920"/>
      <c r="C2" s="979"/>
      <c r="H2" s="980"/>
      <c r="I2" s="863" t="s">
        <v>2</v>
      </c>
    </row>
    <row r="3" customFormat="false" ht="15" hidden="false" customHeight="true" outlineLevel="0" collapsed="false">
      <c r="A3" s="920"/>
      <c r="C3" s="979"/>
      <c r="H3" s="980"/>
    </row>
    <row r="4" customFormat="false" ht="15" hidden="false" customHeight="true" outlineLevel="0" collapsed="false">
      <c r="A4" s="920"/>
      <c r="B4" s="981" t="s">
        <v>865</v>
      </c>
      <c r="C4" s="981"/>
      <c r="D4" s="981"/>
      <c r="E4" s="982"/>
      <c r="F4" s="982"/>
      <c r="G4" s="982"/>
      <c r="H4" s="982"/>
      <c r="I4" s="982"/>
    </row>
    <row r="5" customFormat="false" ht="2.25" hidden="false" customHeight="true" outlineLevel="0" collapsed="false">
      <c r="A5" s="920"/>
      <c r="B5" s="981"/>
      <c r="C5" s="981"/>
      <c r="D5" s="981"/>
      <c r="E5" s="982"/>
      <c r="F5" s="982"/>
      <c r="G5" s="982"/>
      <c r="H5" s="982"/>
      <c r="I5" s="982"/>
    </row>
    <row r="6" customFormat="false" ht="12" hidden="false" customHeight="true" outlineLevel="0" collapsed="false">
      <c r="A6" s="920"/>
      <c r="B6" s="935"/>
      <c r="C6" s="935"/>
      <c r="D6" s="935"/>
      <c r="E6" s="935"/>
      <c r="F6" s="935"/>
      <c r="G6" s="935"/>
      <c r="H6" s="935"/>
      <c r="I6" s="935"/>
      <c r="K6" s="968"/>
      <c r="L6" s="968"/>
      <c r="M6" s="968"/>
    </row>
    <row r="7" customFormat="false" ht="12" hidden="false" customHeight="true" outlineLevel="0" collapsed="false">
      <c r="A7" s="920"/>
      <c r="B7" s="935" t="s">
        <v>866</v>
      </c>
      <c r="C7" s="981" t="s">
        <v>867</v>
      </c>
      <c r="D7" s="935"/>
      <c r="E7" s="935"/>
      <c r="F7" s="935"/>
      <c r="G7" s="935"/>
      <c r="H7" s="935"/>
      <c r="I7" s="935"/>
      <c r="K7" s="968"/>
      <c r="L7" s="968"/>
      <c r="M7" s="968"/>
    </row>
    <row r="8" customFormat="false" ht="15" hidden="false" customHeight="true" outlineLevel="0" collapsed="false">
      <c r="A8" s="920"/>
      <c r="B8" s="983" t="s">
        <v>868</v>
      </c>
      <c r="C8" s="983"/>
      <c r="D8" s="983"/>
      <c r="E8" s="983"/>
      <c r="F8" s="983"/>
      <c r="G8" s="983"/>
      <c r="H8" s="983"/>
      <c r="I8" s="983"/>
      <c r="K8" s="364"/>
      <c r="L8" s="968"/>
      <c r="M8" s="968"/>
    </row>
    <row r="9" customFormat="false" ht="12.75" hidden="false" customHeight="true" outlineLevel="0" collapsed="false">
      <c r="A9" s="920"/>
      <c r="B9" s="984" t="s">
        <v>869</v>
      </c>
      <c r="C9" s="984"/>
      <c r="D9" s="985" t="s">
        <v>870</v>
      </c>
      <c r="E9" s="985"/>
      <c r="F9" s="985"/>
      <c r="G9" s="985"/>
      <c r="H9" s="985"/>
      <c r="I9" s="985"/>
      <c r="K9" s="968"/>
      <c r="L9" s="968"/>
      <c r="M9" s="968"/>
    </row>
    <row r="10" customFormat="false" ht="12.75" hidden="false" customHeight="false" outlineLevel="0" collapsed="false">
      <c r="A10" s="920"/>
      <c r="B10" s="984"/>
      <c r="C10" s="984"/>
      <c r="D10" s="985" t="s">
        <v>871</v>
      </c>
      <c r="E10" s="985" t="s">
        <v>872</v>
      </c>
      <c r="F10" s="985" t="s">
        <v>873</v>
      </c>
      <c r="G10" s="985" t="s">
        <v>874</v>
      </c>
      <c r="H10" s="985" t="s">
        <v>875</v>
      </c>
      <c r="I10" s="985" t="s">
        <v>876</v>
      </c>
      <c r="K10" s="968"/>
      <c r="L10" s="968"/>
      <c r="M10" s="968"/>
    </row>
    <row r="11" customFormat="false" ht="15" hidden="false" customHeight="true" outlineLevel="0" collapsed="false">
      <c r="A11" s="920"/>
      <c r="B11" s="668" t="s">
        <v>877</v>
      </c>
      <c r="C11" s="668"/>
      <c r="D11" s="986"/>
      <c r="E11" s="986"/>
      <c r="F11" s="986"/>
      <c r="G11" s="986"/>
      <c r="H11" s="986"/>
      <c r="I11" s="986"/>
      <c r="K11" s="968"/>
      <c r="L11" s="968"/>
      <c r="M11" s="968"/>
    </row>
    <row r="12" customFormat="false" ht="13.5" hidden="false" customHeight="true" outlineLevel="0" collapsed="false">
      <c r="A12" s="920"/>
      <c r="B12" s="668" t="s">
        <v>878</v>
      </c>
      <c r="C12" s="668"/>
      <c r="D12" s="987"/>
      <c r="E12" s="987"/>
      <c r="F12" s="987"/>
      <c r="G12" s="987"/>
      <c r="H12" s="987"/>
      <c r="I12" s="987"/>
      <c r="K12" s="968"/>
      <c r="L12" s="968"/>
      <c r="M12" s="968"/>
    </row>
    <row r="13" customFormat="false" ht="15" hidden="false" customHeight="true" outlineLevel="0" collapsed="false">
      <c r="A13" s="920"/>
      <c r="B13" s="668" t="s">
        <v>879</v>
      </c>
      <c r="C13" s="668"/>
      <c r="D13" s="988" t="n">
        <f aca="false">D11-D12</f>
        <v>0</v>
      </c>
      <c r="E13" s="988" t="n">
        <f aca="false">E11-E12</f>
        <v>0</v>
      </c>
      <c r="F13" s="988" t="n">
        <f aca="false">F11-F12</f>
        <v>0</v>
      </c>
      <c r="G13" s="988" t="n">
        <f aca="false">G11-G12</f>
        <v>0</v>
      </c>
      <c r="H13" s="988" t="n">
        <f aca="false">H11-H12</f>
        <v>0</v>
      </c>
      <c r="I13" s="988" t="n">
        <f aca="false">I11-I12</f>
        <v>0</v>
      </c>
      <c r="K13" s="968"/>
      <c r="L13" s="968"/>
      <c r="M13" s="968"/>
    </row>
    <row r="14" customFormat="false" ht="15" hidden="false" customHeight="true" outlineLevel="0" collapsed="false">
      <c r="A14" s="920"/>
      <c r="B14" s="668" t="s">
        <v>880</v>
      </c>
      <c r="C14" s="668"/>
      <c r="D14" s="989"/>
      <c r="E14" s="989"/>
      <c r="F14" s="989"/>
      <c r="G14" s="989"/>
      <c r="H14" s="989"/>
      <c r="I14" s="989"/>
      <c r="K14" s="968"/>
      <c r="L14" s="968"/>
      <c r="M14" s="968"/>
    </row>
    <row r="15" customFormat="false" ht="15" hidden="false" customHeight="true" outlineLevel="0" collapsed="false">
      <c r="A15" s="920"/>
      <c r="B15" s="668" t="s">
        <v>881</v>
      </c>
      <c r="C15" s="668"/>
      <c r="D15" s="990" t="n">
        <f aca="false">D13-D14</f>
        <v>0</v>
      </c>
      <c r="E15" s="990" t="n">
        <f aca="false">E13-E14</f>
        <v>0</v>
      </c>
      <c r="F15" s="990" t="n">
        <f aca="false">F13-F14</f>
        <v>0</v>
      </c>
      <c r="G15" s="990" t="n">
        <f aca="false">G13-G14</f>
        <v>0</v>
      </c>
      <c r="H15" s="990" t="n">
        <f aca="false">H13-H14</f>
        <v>0</v>
      </c>
      <c r="I15" s="990" t="n">
        <f aca="false">I13-I14</f>
        <v>0</v>
      </c>
      <c r="K15" s="968"/>
      <c r="L15" s="968"/>
      <c r="M15" s="968"/>
    </row>
    <row r="16" customFormat="false" ht="12.75" hidden="false" customHeight="false" outlineLevel="0" collapsed="false">
      <c r="A16" s="920"/>
      <c r="B16" s="287"/>
      <c r="C16" s="287"/>
      <c r="D16" s="287"/>
      <c r="E16" s="287"/>
      <c r="F16" s="287"/>
      <c r="G16" s="287"/>
      <c r="H16" s="287"/>
      <c r="I16" s="287"/>
      <c r="K16" s="968"/>
      <c r="L16" s="968"/>
      <c r="M16" s="968"/>
    </row>
    <row r="17" customFormat="false" ht="12.75" hidden="false" customHeight="true" outlineLevel="0" collapsed="false">
      <c r="A17" s="920"/>
      <c r="B17" s="991" t="s">
        <v>882</v>
      </c>
      <c r="C17" s="991"/>
      <c r="D17" s="991"/>
      <c r="E17" s="991"/>
      <c r="F17" s="991"/>
      <c r="G17" s="991"/>
      <c r="H17" s="991"/>
      <c r="I17" s="287"/>
      <c r="K17" s="968"/>
      <c r="L17" s="968"/>
      <c r="M17" s="968"/>
    </row>
    <row r="18" customFormat="false" ht="12.75" hidden="false" customHeight="false" outlineLevel="0" collapsed="false">
      <c r="A18" s="920"/>
      <c r="B18" s="991"/>
      <c r="C18" s="991"/>
      <c r="D18" s="287"/>
      <c r="E18" s="287"/>
      <c r="F18" s="287"/>
      <c r="G18" s="287"/>
      <c r="H18" s="287"/>
      <c r="I18" s="287"/>
      <c r="K18" s="968"/>
      <c r="L18" s="968"/>
      <c r="M18" s="968"/>
    </row>
    <row r="19" customFormat="false" ht="12.75" hidden="false" customHeight="false" outlineLevel="0" collapsed="false">
      <c r="A19" s="920"/>
      <c r="B19" s="991" t="s">
        <v>883</v>
      </c>
      <c r="C19" s="991" t="s">
        <v>884</v>
      </c>
      <c r="D19" s="287"/>
      <c r="E19" s="287"/>
      <c r="F19" s="287"/>
      <c r="G19" s="287"/>
      <c r="H19" s="287"/>
      <c r="I19" s="287"/>
      <c r="K19" s="968"/>
      <c r="L19" s="968"/>
      <c r="M19" s="968"/>
    </row>
    <row r="20" customFormat="false" ht="12.75" hidden="false" customHeight="false" outlineLevel="0" collapsed="false">
      <c r="A20" s="920"/>
      <c r="B20" s="991"/>
      <c r="C20" s="991"/>
      <c r="D20" s="287"/>
      <c r="E20" s="287"/>
      <c r="F20" s="287"/>
      <c r="G20" s="287"/>
      <c r="H20" s="287"/>
      <c r="I20" s="287"/>
      <c r="K20" s="968"/>
      <c r="L20" s="968"/>
      <c r="M20" s="968"/>
    </row>
    <row r="21" customFormat="false" ht="6" hidden="false" customHeight="true" outlineLevel="0" collapsed="false">
      <c r="A21" s="920"/>
      <c r="B21" s="992"/>
      <c r="C21" s="993"/>
      <c r="D21" s="814"/>
      <c r="E21" s="814"/>
      <c r="F21" s="814"/>
      <c r="G21" s="814"/>
      <c r="H21" s="814"/>
      <c r="I21" s="815"/>
      <c r="K21" s="968"/>
      <c r="L21" s="968"/>
      <c r="M21" s="968"/>
    </row>
    <row r="22" customFormat="false" ht="12.75" hidden="false" customHeight="true" outlineLevel="0" collapsed="false">
      <c r="A22" s="920"/>
      <c r="B22" s="994" t="s">
        <v>885</v>
      </c>
      <c r="C22" s="994"/>
      <c r="D22" s="994"/>
      <c r="E22" s="994"/>
      <c r="F22" s="994"/>
      <c r="G22" s="994"/>
      <c r="H22" s="994"/>
      <c r="I22" s="995"/>
      <c r="K22" s="968"/>
      <c r="L22" s="968"/>
      <c r="M22" s="968"/>
    </row>
    <row r="23" s="728" customFormat="true" ht="6" hidden="false" customHeight="true" outlineLevel="0" collapsed="false">
      <c r="A23" s="920"/>
      <c r="B23" s="996"/>
      <c r="C23" s="941"/>
      <c r="D23" s="941"/>
      <c r="E23" s="941"/>
      <c r="F23" s="941"/>
      <c r="G23" s="941"/>
      <c r="H23" s="941"/>
      <c r="I23" s="804"/>
      <c r="J23" s="941"/>
      <c r="K23" s="941"/>
      <c r="L23" s="941"/>
      <c r="M23" s="941"/>
    </row>
    <row r="24" s="728" customFormat="true" ht="10.5" hidden="false" customHeight="true" outlineLevel="0" collapsed="false">
      <c r="A24" s="920"/>
      <c r="B24" s="997"/>
      <c r="C24" s="942" t="s">
        <v>841</v>
      </c>
      <c r="D24" s="942"/>
      <c r="E24" s="942"/>
      <c r="F24" s="942"/>
      <c r="G24" s="942"/>
      <c r="H24" s="942"/>
      <c r="I24" s="997"/>
      <c r="J24" s="285"/>
      <c r="K24" s="285"/>
      <c r="L24" s="285"/>
      <c r="M24" s="285"/>
    </row>
    <row r="25" s="728" customFormat="true" ht="10.5" hidden="false" customHeight="true" outlineLevel="0" collapsed="false">
      <c r="A25" s="920"/>
      <c r="B25" s="997"/>
      <c r="C25" s="942"/>
      <c r="D25" s="942"/>
      <c r="E25" s="942"/>
      <c r="F25" s="942"/>
      <c r="G25" s="942"/>
      <c r="H25" s="942"/>
      <c r="I25" s="997"/>
      <c r="J25" s="285"/>
      <c r="K25" s="285"/>
      <c r="L25" s="285"/>
      <c r="M25" s="285"/>
    </row>
    <row r="26" s="728" customFormat="true" ht="10.5" hidden="false" customHeight="true" outlineLevel="0" collapsed="false">
      <c r="A26" s="920"/>
      <c r="B26" s="997"/>
      <c r="C26" s="942"/>
      <c r="D26" s="942"/>
      <c r="E26" s="942"/>
      <c r="F26" s="942"/>
      <c r="G26" s="942"/>
      <c r="H26" s="942"/>
      <c r="I26" s="997"/>
      <c r="J26" s="285"/>
      <c r="K26" s="285"/>
      <c r="L26" s="285"/>
      <c r="M26" s="285"/>
    </row>
    <row r="27" s="728" customFormat="true" ht="10.5" hidden="false" customHeight="true" outlineLevel="0" collapsed="false">
      <c r="A27" s="920"/>
      <c r="B27" s="997"/>
      <c r="C27" s="942"/>
      <c r="D27" s="942"/>
      <c r="E27" s="942"/>
      <c r="F27" s="942"/>
      <c r="G27" s="942"/>
      <c r="H27" s="942"/>
      <c r="I27" s="997"/>
      <c r="J27" s="285"/>
      <c r="K27" s="285"/>
      <c r="L27" s="285"/>
      <c r="M27" s="285"/>
    </row>
    <row r="28" s="728" customFormat="true" ht="12.75" hidden="false" customHeight="true" outlineLevel="0" collapsed="false">
      <c r="A28" s="920"/>
      <c r="B28" s="996" t="s">
        <v>842</v>
      </c>
      <c r="C28" s="996"/>
      <c r="D28" s="996"/>
      <c r="E28" s="996"/>
      <c r="F28" s="996"/>
      <c r="G28" s="996"/>
      <c r="H28" s="996"/>
      <c r="I28" s="998"/>
      <c r="J28" s="958"/>
      <c r="K28" s="958"/>
      <c r="L28" s="958"/>
      <c r="M28" s="958"/>
    </row>
    <row r="29" s="728" customFormat="true" ht="6" hidden="false" customHeight="true" outlineLevel="0" collapsed="false">
      <c r="A29" s="920"/>
      <c r="B29" s="996"/>
      <c r="C29" s="941"/>
      <c r="D29" s="941"/>
      <c r="E29" s="941"/>
      <c r="F29" s="941"/>
      <c r="G29" s="941"/>
      <c r="H29" s="941"/>
      <c r="I29" s="804"/>
      <c r="J29" s="941"/>
      <c r="K29" s="941"/>
      <c r="L29" s="941"/>
      <c r="M29" s="941"/>
    </row>
    <row r="30" customFormat="false" ht="14.25" hidden="false" customHeight="true" outlineLevel="0" collapsed="false">
      <c r="A30" s="920"/>
      <c r="B30" s="999" t="s">
        <v>886</v>
      </c>
      <c r="C30" s="999"/>
      <c r="D30" s="999"/>
      <c r="E30" s="999"/>
      <c r="F30" s="999"/>
      <c r="G30" s="999"/>
      <c r="H30" s="999"/>
      <c r="I30" s="1000"/>
      <c r="K30" s="968"/>
      <c r="L30" s="968"/>
      <c r="M30" s="968"/>
    </row>
    <row r="31" customFormat="false" ht="14.25" hidden="false" customHeight="true" outlineLevel="0" collapsed="false">
      <c r="A31" s="920"/>
      <c r="B31" s="999"/>
      <c r="C31" s="999"/>
      <c r="D31" s="999"/>
      <c r="E31" s="999"/>
      <c r="F31" s="999"/>
      <c r="G31" s="999"/>
      <c r="H31" s="999"/>
      <c r="I31" s="1000"/>
      <c r="K31" s="968"/>
      <c r="L31" s="968"/>
      <c r="M31" s="968"/>
    </row>
    <row r="32" customFormat="false" ht="15" hidden="false" customHeight="true" outlineLevel="0" collapsed="false">
      <c r="A32" s="920"/>
      <c r="B32" s="1001"/>
      <c r="C32" s="1002"/>
      <c r="D32" s="1002"/>
      <c r="E32" s="1002"/>
      <c r="F32" s="1002"/>
      <c r="G32" s="1002"/>
      <c r="H32" s="1002"/>
      <c r="I32" s="1003"/>
      <c r="K32" s="968"/>
      <c r="L32" s="968"/>
      <c r="M32" s="968"/>
    </row>
    <row r="33" customFormat="false" ht="3.75" hidden="false" customHeight="true" outlineLevel="0" collapsed="false">
      <c r="A33" s="920"/>
      <c r="K33" s="968"/>
      <c r="L33" s="968"/>
      <c r="M33" s="968"/>
    </row>
    <row r="34" customFormat="false" ht="3.75" hidden="false" customHeight="true" outlineLevel="0" collapsed="false">
      <c r="A34" s="920"/>
      <c r="K34" s="968"/>
      <c r="L34" s="968"/>
      <c r="M34" s="968"/>
    </row>
    <row r="35" customFormat="false" ht="3.75" hidden="false" customHeight="true" outlineLevel="0" collapsed="false">
      <c r="A35" s="920"/>
      <c r="K35" s="968"/>
      <c r="L35" s="968"/>
      <c r="M35" s="968"/>
    </row>
    <row r="36" customFormat="false" ht="10.5" hidden="false" customHeight="true" outlineLevel="0" collapsed="false">
      <c r="A36" s="920"/>
      <c r="B36" s="1004"/>
      <c r="C36" s="1005"/>
      <c r="D36" s="1005"/>
      <c r="H36" s="1006"/>
      <c r="I36" s="1007"/>
      <c r="K36" s="968"/>
      <c r="L36" s="968"/>
      <c r="M36" s="968"/>
    </row>
    <row r="37" customFormat="false" ht="10.5" hidden="false" customHeight="true" outlineLevel="0" collapsed="false">
      <c r="A37" s="920"/>
      <c r="B37" s="1004"/>
      <c r="C37" s="1008"/>
      <c r="D37" s="1008"/>
      <c r="E37" s="1008"/>
      <c r="H37" s="1006"/>
      <c r="I37" s="1007"/>
      <c r="K37" s="968"/>
      <c r="L37" s="968"/>
      <c r="M37" s="968"/>
    </row>
    <row r="38" customFormat="false" ht="12.75" hidden="false" customHeight="true" outlineLevel="0" collapsed="false">
      <c r="A38" s="920"/>
      <c r="B38" s="1004"/>
      <c r="C38" s="1009"/>
      <c r="D38" s="1010"/>
      <c r="E38" s="1011"/>
      <c r="F38" s="1011"/>
      <c r="G38" s="1011"/>
      <c r="H38" s="1012"/>
      <c r="I38" s="1012"/>
      <c r="J38" s="1010"/>
      <c r="K38" s="968"/>
      <c r="L38" s="968"/>
      <c r="M38" s="968"/>
    </row>
    <row r="39" customFormat="false" ht="10.5" hidden="false" customHeight="true" outlineLevel="0" collapsed="false">
      <c r="A39" s="920"/>
      <c r="B39" s="1004"/>
      <c r="C39" s="1010"/>
      <c r="D39" s="1010"/>
      <c r="E39" s="1011"/>
      <c r="F39" s="1011"/>
      <c r="J39" s="1010"/>
      <c r="K39" s="968"/>
      <c r="L39" s="968"/>
      <c r="M39" s="968"/>
    </row>
    <row r="40" customFormat="false" ht="10.5" hidden="false" customHeight="true" outlineLevel="0" collapsed="false">
      <c r="A40" s="920"/>
      <c r="B40" s="1004"/>
      <c r="C40" s="1013"/>
      <c r="D40" s="1014"/>
      <c r="E40" s="364"/>
      <c r="F40" s="364"/>
      <c r="I40" s="723"/>
      <c r="J40" s="1010"/>
      <c r="K40" s="968"/>
      <c r="L40" s="968"/>
      <c r="M40" s="968"/>
    </row>
    <row r="41" customFormat="false" ht="12.75" hidden="false" customHeight="false" outlineLevel="0" collapsed="false">
      <c r="A41" s="920"/>
      <c r="B41" s="1004"/>
      <c r="C41" s="1005"/>
      <c r="D41" s="1005"/>
      <c r="E41" s="1005"/>
      <c r="F41" s="1015" t="s">
        <v>887</v>
      </c>
      <c r="G41" s="1005"/>
      <c r="H41" s="980" t="s">
        <v>888</v>
      </c>
      <c r="I41" s="980"/>
      <c r="J41" s="1013"/>
      <c r="K41" s="968"/>
      <c r="L41" s="968"/>
      <c r="M41" s="968"/>
    </row>
    <row r="42" customFormat="false" ht="67.5" hidden="false" customHeight="true" outlineLevel="0" collapsed="false">
      <c r="B42" s="1004"/>
      <c r="C42" s="1016"/>
      <c r="D42" s="1016"/>
      <c r="E42" s="1017"/>
      <c r="F42" s="1018" t="s">
        <v>889</v>
      </c>
      <c r="G42" s="1005"/>
      <c r="H42" s="916" t="s">
        <v>890</v>
      </c>
      <c r="I42" s="916"/>
      <c r="J42" s="1013"/>
      <c r="K42" s="968"/>
      <c r="L42" s="968"/>
      <c r="M42" s="968"/>
    </row>
    <row r="43" customFormat="false" ht="21.75" hidden="false" customHeight="true" outlineLevel="0" collapsed="false"/>
  </sheetData>
  <sheetProtection sheet="true" objects="true" scenarios="true" formatCells="false" formatRows="false" insertRows="false" deleteRows="false"/>
  <mergeCells count="21"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B22:H22"/>
    <mergeCell ref="C24:H27"/>
    <mergeCell ref="B28:H28"/>
    <mergeCell ref="B30:H31"/>
    <mergeCell ref="H36:H37"/>
    <mergeCell ref="I36:I37"/>
    <mergeCell ref="C37:E37"/>
    <mergeCell ref="H41:I41"/>
    <mergeCell ref="C42:D42"/>
    <mergeCell ref="H42:I42"/>
  </mergeCells>
  <dataValidations count="3">
    <dataValidation allowBlank="true" operator="between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D13:I13 D15:I15" type="none">
      <formula1>0</formula1>
      <formula2>0</formula2>
    </dataValidation>
    <dataValidation allowBlank="true" operator="between" prompt="Należy wpisać wynik, w zależności od wartości z pkt IX: „operacja generuje znaczący dochód netto” albo &quot;operacja nie generuje znaczącego dochodu netto&quot;.&#10;" promptTitle="Wartość właściwa:" showDropDown="false" showErrorMessage="true" showInputMessage="false" sqref="I36:I37" type="none">
      <formula1>0</formula1>
      <formula2>0</formula2>
    </dataValidation>
    <dataValidation allowBlank="true" operator="between" prompt="To pole automatycznie &quot;zaciąga&quot; dane z pola 2 w części B.III" promptTitle="Uwaga!" showDropDown="false" showErrorMessage="true" showInputMessage="true" sqref="C24:H27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L4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" min="1" style="1019" width="1.29"/>
    <col collapsed="false" customWidth="true" hidden="false" outlineLevel="0" max="2" min="2" style="1019" width="2.42"/>
    <col collapsed="false" customWidth="true" hidden="false" outlineLevel="0" max="20" min="3" style="1019" width="2.99"/>
    <col collapsed="false" customWidth="true" hidden="false" outlineLevel="0" max="22" min="21" style="1019" width="2.57"/>
    <col collapsed="false" customWidth="true" hidden="false" outlineLevel="0" max="23" min="23" style="1019" width="2.42"/>
    <col collapsed="false" customWidth="true" hidden="false" outlineLevel="0" max="24" min="24" style="1019" width="2.29"/>
    <col collapsed="false" customWidth="true" hidden="false" outlineLevel="0" max="25" min="25" style="1019" width="2.14"/>
    <col collapsed="false" customWidth="true" hidden="false" outlineLevel="0" max="26" min="26" style="1019" width="2.71"/>
    <col collapsed="false" customWidth="true" hidden="false" outlineLevel="0" max="27" min="27" style="1019" width="2.57"/>
    <col collapsed="false" customWidth="true" hidden="false" outlineLevel="0" max="28" min="28" style="1019" width="2.42"/>
    <col collapsed="false" customWidth="true" hidden="false" outlineLevel="0" max="29" min="29" style="1019" width="2.29"/>
    <col collapsed="false" customWidth="true" hidden="false" outlineLevel="0" max="30" min="30" style="1019" width="2.42"/>
    <col collapsed="false" customWidth="true" hidden="false" outlineLevel="0" max="31" min="31" style="1019" width="2.99"/>
    <col collapsed="false" customWidth="true" hidden="false" outlineLevel="0" max="32" min="32" style="1019" width="3.14"/>
    <col collapsed="false" customWidth="true" hidden="false" outlineLevel="0" max="33" min="33" style="1019" width="3.57"/>
    <col collapsed="false" customWidth="true" hidden="false" outlineLevel="0" max="34" min="34" style="1019" width="2.14"/>
    <col collapsed="false" customWidth="true" hidden="false" outlineLevel="0" max="35" min="35" style="1019" width="2.85"/>
    <col collapsed="false" customWidth="true" hidden="false" outlineLevel="0" max="36" min="36" style="1019" width="3.57"/>
    <col collapsed="false" customWidth="true" hidden="false" outlineLevel="0" max="37" min="37" style="1019" width="2.85"/>
    <col collapsed="false" customWidth="true" hidden="false" outlineLevel="0" max="38" min="38" style="1019" width="3.29"/>
    <col collapsed="false" customWidth="true" hidden="false" outlineLevel="0" max="39" min="39" style="1019" width="8.71"/>
    <col collapsed="false" customWidth="true" hidden="false" outlineLevel="0" max="1025" min="40" style="1019" width="9.14"/>
  </cols>
  <sheetData>
    <row r="1" customFormat="false" ht="6.75" hidden="false" customHeight="true" outlineLevel="0" collapsed="false">
      <c r="A1" s="1020"/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N1" s="1020"/>
      <c r="O1" s="1020"/>
      <c r="P1" s="1020"/>
      <c r="Q1" s="1020"/>
      <c r="R1" s="1020"/>
      <c r="S1" s="1020"/>
      <c r="T1" s="1020"/>
      <c r="U1" s="1020"/>
      <c r="V1" s="1020"/>
      <c r="W1" s="1020"/>
      <c r="X1" s="1020"/>
      <c r="Y1" s="1020"/>
      <c r="Z1" s="1020"/>
      <c r="AA1" s="1020"/>
      <c r="AB1" s="1020"/>
      <c r="AC1" s="1020"/>
      <c r="AD1" s="1020"/>
      <c r="AE1" s="1020"/>
      <c r="AF1" s="1020"/>
      <c r="AG1" s="1020"/>
      <c r="AH1" s="1020"/>
      <c r="AI1" s="1020"/>
      <c r="AJ1" s="1020"/>
      <c r="AK1" s="1020"/>
      <c r="AL1" s="1020"/>
    </row>
    <row r="2" customFormat="false" ht="6.75" hidden="false" customHeight="true" outlineLevel="0" collapsed="false">
      <c r="A2" s="1021"/>
      <c r="B2" s="1022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  <c r="O2" s="1023"/>
      <c r="P2" s="1023"/>
      <c r="Q2" s="1023"/>
      <c r="R2" s="1023"/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  <c r="AD2" s="1022"/>
      <c r="AE2" s="1022"/>
      <c r="AF2" s="1022"/>
      <c r="AG2" s="1024"/>
      <c r="AH2" s="1024"/>
      <c r="AI2" s="1024"/>
      <c r="AJ2" s="1024"/>
      <c r="AK2" s="1024"/>
      <c r="AL2" s="1025"/>
    </row>
    <row r="3" customFormat="false" ht="15.95" hidden="false" customHeight="true" outlineLevel="0" collapsed="false">
      <c r="A3" s="1026"/>
      <c r="B3" s="1027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  <c r="P3" s="1023"/>
      <c r="Q3" s="1023"/>
      <c r="R3" s="1023"/>
      <c r="S3" s="1027"/>
      <c r="T3" s="1027"/>
      <c r="U3" s="1027"/>
      <c r="V3" s="1027"/>
      <c r="W3" s="1027"/>
      <c r="X3" s="1027"/>
      <c r="Y3" s="1027"/>
      <c r="Z3" s="1020"/>
      <c r="AA3" s="1020"/>
      <c r="AB3" s="1020"/>
      <c r="AC3" s="1028"/>
      <c r="AD3" s="1028"/>
      <c r="AE3" s="1028"/>
      <c r="AF3" s="1028"/>
      <c r="AG3" s="1029" t="s">
        <v>2</v>
      </c>
      <c r="AH3" s="1029"/>
      <c r="AI3" s="1029"/>
      <c r="AJ3" s="1029"/>
      <c r="AK3" s="1029"/>
      <c r="AL3" s="1030"/>
    </row>
    <row r="4" customFormat="false" ht="29.25" hidden="false" customHeight="true" outlineLevel="0" collapsed="false">
      <c r="A4" s="1031" t="s">
        <v>891</v>
      </c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1"/>
      <c r="Q4" s="1031"/>
      <c r="R4" s="1031"/>
      <c r="S4" s="1031"/>
      <c r="T4" s="1031"/>
      <c r="U4" s="1031"/>
      <c r="V4" s="1031"/>
      <c r="W4" s="1031"/>
      <c r="X4" s="1031"/>
      <c r="Y4" s="1031"/>
      <c r="Z4" s="1031"/>
      <c r="AA4" s="1031"/>
      <c r="AB4" s="1031"/>
      <c r="AC4" s="1031"/>
      <c r="AD4" s="1031"/>
      <c r="AE4" s="1031"/>
      <c r="AF4" s="1031"/>
      <c r="AG4" s="1031"/>
      <c r="AH4" s="1031"/>
      <c r="AI4" s="1031"/>
      <c r="AJ4" s="1031"/>
      <c r="AK4" s="1031"/>
      <c r="AL4" s="1031"/>
    </row>
    <row r="5" customFormat="false" ht="7.5" hidden="false" customHeight="true" outlineLevel="0" collapsed="false">
      <c r="A5" s="1032"/>
      <c r="B5" s="1033"/>
      <c r="C5" s="1033"/>
      <c r="D5" s="1033"/>
      <c r="E5" s="1033"/>
      <c r="F5" s="1033"/>
      <c r="G5" s="1033"/>
      <c r="H5" s="1033"/>
      <c r="I5" s="1033"/>
      <c r="J5" s="1033"/>
      <c r="K5" s="1033"/>
      <c r="L5" s="1033"/>
      <c r="M5" s="1033"/>
      <c r="N5" s="1033"/>
      <c r="O5" s="1033"/>
      <c r="P5" s="1033"/>
      <c r="Q5" s="1033"/>
      <c r="R5" s="1033"/>
      <c r="S5" s="1033"/>
      <c r="T5" s="1033"/>
      <c r="U5" s="1033"/>
      <c r="V5" s="1033"/>
      <c r="W5" s="1033"/>
      <c r="X5" s="1033"/>
      <c r="Y5" s="1033"/>
      <c r="Z5" s="1033"/>
      <c r="AA5" s="1033"/>
      <c r="AB5" s="1033"/>
      <c r="AC5" s="1033"/>
      <c r="AD5" s="1033"/>
      <c r="AE5" s="1033"/>
      <c r="AF5" s="1033"/>
      <c r="AG5" s="1034"/>
      <c r="AH5" s="1034"/>
      <c r="AI5" s="1034"/>
      <c r="AJ5" s="1034"/>
      <c r="AK5" s="1034"/>
      <c r="AL5" s="1035"/>
    </row>
    <row r="6" customFormat="false" ht="10.5" hidden="false" customHeight="true" outlineLevel="0" collapsed="false">
      <c r="A6" s="1026"/>
      <c r="B6" s="1027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  <c r="N6" s="1036"/>
      <c r="O6" s="1036"/>
      <c r="P6" s="1036"/>
      <c r="Q6" s="1036"/>
      <c r="R6" s="1036"/>
      <c r="S6" s="1037"/>
      <c r="T6" s="1037"/>
      <c r="U6" s="1027"/>
      <c r="V6" s="1027"/>
      <c r="W6" s="1027"/>
      <c r="X6" s="1027"/>
      <c r="Y6" s="1027"/>
      <c r="Z6" s="1027"/>
      <c r="AA6" s="1027"/>
      <c r="AB6" s="1027"/>
      <c r="AC6" s="1027"/>
      <c r="AD6" s="1027"/>
      <c r="AE6" s="1027"/>
      <c r="AF6" s="1027"/>
      <c r="AG6" s="1037"/>
      <c r="AH6" s="1038"/>
      <c r="AI6" s="1038"/>
      <c r="AJ6" s="1038"/>
      <c r="AK6" s="1037"/>
      <c r="AL6" s="1039"/>
    </row>
    <row r="7" customFormat="false" ht="12" hidden="false" customHeight="false" outlineLevel="0" collapsed="false">
      <c r="A7" s="1026"/>
      <c r="B7" s="1040"/>
      <c r="C7" s="1036"/>
      <c r="D7" s="1036"/>
      <c r="E7" s="1036"/>
      <c r="F7" s="1036"/>
      <c r="G7" s="1036"/>
      <c r="H7" s="1036"/>
      <c r="I7" s="1036"/>
      <c r="J7" s="1036"/>
      <c r="K7" s="1036"/>
      <c r="L7" s="1036"/>
      <c r="M7" s="1036"/>
      <c r="N7" s="1036"/>
      <c r="O7" s="1036"/>
      <c r="P7" s="1036"/>
      <c r="Q7" s="1036"/>
      <c r="R7" s="1036"/>
      <c r="S7" s="1037"/>
      <c r="T7" s="1037"/>
      <c r="U7" s="1041"/>
      <c r="V7" s="1041"/>
      <c r="W7" s="1041"/>
      <c r="X7" s="1041"/>
      <c r="Y7" s="1041"/>
      <c r="Z7" s="1041"/>
      <c r="AA7" s="1041"/>
      <c r="AB7" s="1041"/>
      <c r="AC7" s="1041"/>
      <c r="AD7" s="1041"/>
      <c r="AE7" s="1041"/>
      <c r="AF7" s="1041"/>
      <c r="AG7" s="1041"/>
      <c r="AH7" s="1038"/>
      <c r="AI7" s="1038"/>
      <c r="AJ7" s="1038"/>
      <c r="AK7" s="1027"/>
      <c r="AL7" s="1039"/>
    </row>
    <row r="8" customFormat="false" ht="12" hidden="false" customHeight="false" outlineLevel="0" collapsed="false">
      <c r="A8" s="1026"/>
      <c r="B8" s="1037"/>
      <c r="C8" s="1036"/>
      <c r="D8" s="1036"/>
      <c r="E8" s="1036"/>
      <c r="F8" s="1036"/>
      <c r="G8" s="1036"/>
      <c r="H8" s="1036"/>
      <c r="I8" s="1036"/>
      <c r="J8" s="1036"/>
      <c r="K8" s="1036"/>
      <c r="L8" s="1036"/>
      <c r="M8" s="1036"/>
      <c r="N8" s="1036"/>
      <c r="O8" s="1036"/>
      <c r="P8" s="1036"/>
      <c r="Q8" s="1036"/>
      <c r="R8" s="1036"/>
      <c r="S8" s="1037"/>
      <c r="T8" s="1037"/>
      <c r="U8" s="1041"/>
      <c r="V8" s="1041"/>
      <c r="W8" s="1041"/>
      <c r="X8" s="1041"/>
      <c r="Y8" s="1041"/>
      <c r="Z8" s="1041"/>
      <c r="AA8" s="1041"/>
      <c r="AB8" s="1041"/>
      <c r="AC8" s="1041"/>
      <c r="AD8" s="1041"/>
      <c r="AE8" s="1041"/>
      <c r="AF8" s="1041"/>
      <c r="AG8" s="1041"/>
      <c r="AH8" s="1041"/>
      <c r="AI8" s="1041"/>
      <c r="AJ8" s="1041"/>
      <c r="AK8" s="1027"/>
      <c r="AL8" s="1039"/>
    </row>
    <row r="9" customFormat="false" ht="12" hidden="false" customHeight="false" outlineLevel="0" collapsed="false">
      <c r="A9" s="1026"/>
      <c r="B9" s="1037"/>
      <c r="C9" s="1036"/>
      <c r="D9" s="1036"/>
      <c r="E9" s="1036"/>
      <c r="F9" s="1036"/>
      <c r="G9" s="1036"/>
      <c r="H9" s="1036"/>
      <c r="I9" s="1036"/>
      <c r="J9" s="1036"/>
      <c r="K9" s="1036"/>
      <c r="L9" s="1036"/>
      <c r="M9" s="1036"/>
      <c r="N9" s="1036"/>
      <c r="O9" s="1036"/>
      <c r="P9" s="1036"/>
      <c r="Q9" s="1036"/>
      <c r="R9" s="1036"/>
      <c r="S9" s="1037"/>
      <c r="T9" s="1037"/>
      <c r="U9" s="1041"/>
      <c r="V9" s="1041"/>
      <c r="W9" s="1041"/>
      <c r="X9" s="1041"/>
      <c r="Y9" s="1041"/>
      <c r="Z9" s="1041"/>
      <c r="AA9" s="1041"/>
      <c r="AB9" s="1041"/>
      <c r="AC9" s="1041"/>
      <c r="AD9" s="1041"/>
      <c r="AE9" s="1041"/>
      <c r="AF9" s="1041"/>
      <c r="AG9" s="1041"/>
      <c r="AH9" s="1041"/>
      <c r="AI9" s="1041"/>
      <c r="AJ9" s="1041"/>
      <c r="AK9" s="1027"/>
      <c r="AL9" s="1039"/>
    </row>
    <row r="10" customFormat="false" ht="15" hidden="false" customHeight="true" outlineLevel="0" collapsed="false">
      <c r="A10" s="1026"/>
      <c r="B10" s="1027"/>
      <c r="C10" s="1036"/>
      <c r="D10" s="1036"/>
      <c r="E10" s="1036"/>
      <c r="F10" s="1036"/>
      <c r="G10" s="1036"/>
      <c r="H10" s="1036"/>
      <c r="I10" s="1036"/>
      <c r="J10" s="1036"/>
      <c r="K10" s="1036"/>
      <c r="L10" s="1036"/>
      <c r="M10" s="1036"/>
      <c r="N10" s="1036"/>
      <c r="O10" s="1036"/>
      <c r="P10" s="1036"/>
      <c r="Q10" s="1036"/>
      <c r="R10" s="1036"/>
      <c r="S10" s="1037"/>
      <c r="T10" s="1037"/>
      <c r="U10" s="1042"/>
      <c r="V10" s="1042"/>
      <c r="W10" s="1042"/>
      <c r="X10" s="1042"/>
      <c r="Y10" s="1042"/>
      <c r="Z10" s="1042"/>
      <c r="AA10" s="1042"/>
      <c r="AB10" s="1042"/>
      <c r="AC10" s="1042"/>
      <c r="AD10" s="1042"/>
      <c r="AE10" s="1042"/>
      <c r="AF10" s="1042"/>
      <c r="AG10" s="1042"/>
      <c r="AH10" s="1042"/>
      <c r="AI10" s="1042"/>
      <c r="AJ10" s="1042"/>
      <c r="AK10" s="1027"/>
      <c r="AL10" s="1039"/>
    </row>
    <row r="11" customFormat="false" ht="8.25" hidden="false" customHeight="true" outlineLevel="0" collapsed="false">
      <c r="A11" s="1026"/>
      <c r="B11" s="1027"/>
      <c r="C11" s="1036"/>
      <c r="D11" s="1036"/>
      <c r="E11" s="1036"/>
      <c r="F11" s="1036"/>
      <c r="G11" s="1036"/>
      <c r="H11" s="1036"/>
      <c r="I11" s="1036"/>
      <c r="J11" s="1036"/>
      <c r="K11" s="1036"/>
      <c r="L11" s="1036"/>
      <c r="M11" s="1036"/>
      <c r="N11" s="1036"/>
      <c r="O11" s="1036"/>
      <c r="P11" s="1036"/>
      <c r="Q11" s="1036"/>
      <c r="R11" s="1036"/>
      <c r="S11" s="1037"/>
      <c r="T11" s="1037"/>
      <c r="U11" s="1027"/>
      <c r="V11" s="1027"/>
      <c r="W11" s="1027"/>
      <c r="X11" s="1027"/>
      <c r="Y11" s="1027"/>
      <c r="Z11" s="1027"/>
      <c r="AA11" s="1027"/>
      <c r="AB11" s="1027"/>
      <c r="AC11" s="1027"/>
      <c r="AD11" s="1027"/>
      <c r="AE11" s="1027"/>
      <c r="AF11" s="1027"/>
      <c r="AG11" s="1027"/>
      <c r="AH11" s="1027"/>
      <c r="AI11" s="1027"/>
      <c r="AJ11" s="1027"/>
      <c r="AK11" s="1027"/>
      <c r="AL11" s="1039"/>
    </row>
    <row r="12" customFormat="false" ht="48" hidden="false" customHeight="true" outlineLevel="0" collapsed="false">
      <c r="A12" s="1026"/>
      <c r="B12" s="1027"/>
      <c r="C12" s="1043" t="s">
        <v>892</v>
      </c>
      <c r="D12" s="1043"/>
      <c r="E12" s="1043"/>
      <c r="F12" s="1043"/>
      <c r="G12" s="1043"/>
      <c r="H12" s="1043"/>
      <c r="I12" s="1043"/>
      <c r="J12" s="1043"/>
      <c r="K12" s="1043"/>
      <c r="L12" s="1043"/>
      <c r="M12" s="1043"/>
      <c r="N12" s="1043"/>
      <c r="O12" s="1043"/>
      <c r="P12" s="1043"/>
      <c r="Q12" s="1043"/>
      <c r="R12" s="1043"/>
      <c r="S12" s="1044"/>
      <c r="T12" s="1044"/>
      <c r="U12" s="1027"/>
      <c r="V12" s="1027"/>
      <c r="W12" s="1027"/>
      <c r="X12" s="1027"/>
      <c r="Y12" s="1027"/>
      <c r="Z12" s="1027"/>
      <c r="AA12" s="1020"/>
      <c r="AB12" s="1020"/>
      <c r="AC12" s="1020"/>
      <c r="AD12" s="1020"/>
      <c r="AE12" s="1020"/>
      <c r="AF12" s="1020"/>
      <c r="AG12" s="1020"/>
      <c r="AH12" s="1020"/>
      <c r="AI12" s="1020"/>
      <c r="AJ12" s="1020"/>
      <c r="AK12" s="1020"/>
      <c r="AL12" s="1039"/>
    </row>
    <row r="13" customFormat="false" ht="12.75" hidden="false" customHeight="true" outlineLevel="0" collapsed="false">
      <c r="A13" s="1026"/>
      <c r="B13" s="1027"/>
      <c r="C13" s="1027"/>
      <c r="D13" s="1041"/>
      <c r="E13" s="1041"/>
      <c r="F13" s="1041"/>
      <c r="G13" s="1041"/>
      <c r="H13" s="1041"/>
      <c r="I13" s="1041"/>
      <c r="J13" s="1041"/>
      <c r="K13" s="1041"/>
      <c r="L13" s="1041"/>
      <c r="M13" s="1041"/>
      <c r="N13" s="1041"/>
      <c r="O13" s="1041"/>
      <c r="P13" s="1041"/>
      <c r="Q13" s="1041"/>
      <c r="R13" s="1027"/>
      <c r="S13" s="1027"/>
      <c r="T13" s="1027"/>
      <c r="U13" s="1027"/>
      <c r="V13" s="1027"/>
      <c r="W13" s="1027"/>
      <c r="X13" s="1027"/>
      <c r="Y13" s="1027"/>
      <c r="Z13" s="1027"/>
      <c r="AA13" s="1020"/>
      <c r="AB13" s="1020"/>
      <c r="AC13" s="1020"/>
      <c r="AD13" s="1020"/>
      <c r="AE13" s="1020"/>
      <c r="AF13" s="1020"/>
      <c r="AG13" s="1020"/>
      <c r="AH13" s="1020"/>
      <c r="AI13" s="1020"/>
      <c r="AJ13" s="1020"/>
      <c r="AK13" s="1020"/>
      <c r="AL13" s="1039"/>
    </row>
    <row r="14" customFormat="false" ht="8.25" hidden="false" customHeight="true" outlineLevel="0" collapsed="false">
      <c r="A14" s="1026"/>
      <c r="B14" s="1027"/>
      <c r="C14" s="1027"/>
      <c r="D14" s="1027"/>
      <c r="E14" s="1045"/>
      <c r="F14" s="1045"/>
      <c r="G14" s="1045"/>
      <c r="H14" s="1045"/>
      <c r="I14" s="1045"/>
      <c r="J14" s="1045"/>
      <c r="K14" s="1045"/>
      <c r="L14" s="1045"/>
      <c r="M14" s="1045"/>
      <c r="N14" s="1045"/>
      <c r="O14" s="1045"/>
      <c r="P14" s="1045"/>
      <c r="Q14" s="1037"/>
      <c r="R14" s="1037"/>
      <c r="S14" s="1037"/>
      <c r="T14" s="1037"/>
      <c r="U14" s="1037"/>
      <c r="V14" s="1037"/>
      <c r="W14" s="1027"/>
      <c r="X14" s="1027"/>
      <c r="Y14" s="1027"/>
      <c r="Z14" s="1027"/>
      <c r="AA14" s="1020"/>
      <c r="AB14" s="1020"/>
      <c r="AC14" s="1020"/>
      <c r="AD14" s="1020"/>
      <c r="AE14" s="1020"/>
      <c r="AF14" s="1020"/>
      <c r="AG14" s="1020"/>
      <c r="AH14" s="1020"/>
      <c r="AI14" s="1020"/>
      <c r="AJ14" s="1020"/>
      <c r="AK14" s="1020"/>
      <c r="AL14" s="1039"/>
    </row>
    <row r="15" customFormat="false" ht="20.25" hidden="false" customHeight="true" outlineLevel="0" collapsed="false">
      <c r="A15" s="1026"/>
      <c r="B15" s="1027"/>
      <c r="C15" s="1046"/>
      <c r="D15" s="1040" t="s">
        <v>893</v>
      </c>
      <c r="E15" s="1040"/>
      <c r="F15" s="1040"/>
      <c r="G15" s="1040"/>
      <c r="H15" s="1040"/>
      <c r="I15" s="1040"/>
      <c r="J15" s="1040"/>
      <c r="K15" s="1040"/>
      <c r="L15" s="1040"/>
      <c r="M15" s="1040"/>
      <c r="N15" s="1040"/>
      <c r="O15" s="1040"/>
      <c r="P15" s="1040"/>
      <c r="Q15" s="1040"/>
      <c r="R15" s="1040"/>
      <c r="S15" s="1040"/>
      <c r="T15" s="1040"/>
      <c r="U15" s="1040"/>
      <c r="V15" s="1040"/>
      <c r="W15" s="1040"/>
      <c r="X15" s="1040"/>
      <c r="Y15" s="1040"/>
      <c r="Z15" s="1040"/>
      <c r="AA15" s="1040"/>
      <c r="AB15" s="1040"/>
      <c r="AC15" s="1040"/>
      <c r="AD15" s="1040"/>
      <c r="AE15" s="1040"/>
      <c r="AF15" s="1040"/>
      <c r="AG15" s="1040"/>
      <c r="AH15" s="1040"/>
      <c r="AI15" s="1040"/>
      <c r="AJ15" s="1040"/>
      <c r="AK15" s="1040"/>
      <c r="AL15" s="1039"/>
    </row>
    <row r="16" customFormat="false" ht="21" hidden="false" customHeight="true" outlineLevel="0" collapsed="false">
      <c r="A16" s="1026"/>
      <c r="B16" s="1027"/>
      <c r="C16" s="1042"/>
      <c r="D16" s="1040"/>
      <c r="E16" s="1040"/>
      <c r="F16" s="1040"/>
      <c r="G16" s="1040"/>
      <c r="H16" s="1040"/>
      <c r="I16" s="1040"/>
      <c r="J16" s="1040"/>
      <c r="K16" s="1040"/>
      <c r="L16" s="1040"/>
      <c r="M16" s="1040"/>
      <c r="N16" s="1040"/>
      <c r="O16" s="1040"/>
      <c r="P16" s="1040"/>
      <c r="Q16" s="1040"/>
      <c r="R16" s="1040"/>
      <c r="S16" s="1040"/>
      <c r="T16" s="1040"/>
      <c r="U16" s="1040"/>
      <c r="V16" s="1040"/>
      <c r="W16" s="1040"/>
      <c r="X16" s="1040"/>
      <c r="Y16" s="1040"/>
      <c r="Z16" s="1040"/>
      <c r="AA16" s="1040"/>
      <c r="AB16" s="1040"/>
      <c r="AC16" s="1040"/>
      <c r="AD16" s="1040"/>
      <c r="AE16" s="1040"/>
      <c r="AF16" s="1040"/>
      <c r="AG16" s="1040"/>
      <c r="AH16" s="1040"/>
      <c r="AI16" s="1040"/>
      <c r="AJ16" s="1040"/>
      <c r="AK16" s="1040"/>
      <c r="AL16" s="1039"/>
    </row>
    <row r="17" customFormat="false" ht="12" hidden="false" customHeight="false" outlineLevel="0" collapsed="false">
      <c r="A17" s="1026"/>
      <c r="B17" s="1027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2"/>
      <c r="AG17" s="1042"/>
      <c r="AH17" s="1042"/>
      <c r="AI17" s="1042"/>
      <c r="AJ17" s="1042"/>
      <c r="AK17" s="1042"/>
      <c r="AL17" s="1039"/>
    </row>
    <row r="18" customFormat="false" ht="15" hidden="false" customHeight="true" outlineLevel="0" collapsed="false">
      <c r="A18" s="1026"/>
      <c r="B18" s="1027"/>
      <c r="C18" s="1046"/>
      <c r="D18" s="1046"/>
      <c r="E18" s="1046"/>
      <c r="F18" s="1046"/>
      <c r="G18" s="1046"/>
      <c r="H18" s="1046"/>
      <c r="I18" s="1046"/>
      <c r="J18" s="1046"/>
      <c r="K18" s="1046"/>
      <c r="L18" s="1046"/>
      <c r="M18" s="1046"/>
      <c r="N18" s="1046"/>
      <c r="O18" s="1046"/>
      <c r="P18" s="1046"/>
      <c r="Q18" s="1046"/>
      <c r="R18" s="1046"/>
      <c r="S18" s="1046"/>
      <c r="T18" s="1046"/>
      <c r="U18" s="1046"/>
      <c r="V18" s="1046"/>
      <c r="W18" s="1046"/>
      <c r="X18" s="1046"/>
      <c r="Y18" s="1046"/>
      <c r="Z18" s="1046"/>
      <c r="AA18" s="1046"/>
      <c r="AB18" s="1046"/>
      <c r="AC18" s="1046"/>
      <c r="AD18" s="1046"/>
      <c r="AE18" s="1046"/>
      <c r="AF18" s="1046"/>
      <c r="AG18" s="1046"/>
      <c r="AH18" s="1046"/>
      <c r="AI18" s="1046"/>
      <c r="AJ18" s="1046"/>
      <c r="AK18" s="1046"/>
      <c r="AL18" s="1039"/>
    </row>
    <row r="19" customFormat="false" ht="27.75" hidden="false" customHeight="true" outlineLevel="0" collapsed="false">
      <c r="A19" s="1026"/>
      <c r="B19" s="1027"/>
      <c r="C19" s="1047" t="s">
        <v>894</v>
      </c>
      <c r="D19" s="1047"/>
      <c r="E19" s="1047"/>
      <c r="F19" s="1047"/>
      <c r="G19" s="1047"/>
      <c r="H19" s="1047"/>
      <c r="I19" s="1047"/>
      <c r="J19" s="1047"/>
      <c r="K19" s="1047"/>
      <c r="L19" s="1047"/>
      <c r="M19" s="1047"/>
      <c r="N19" s="1047"/>
      <c r="O19" s="1047"/>
      <c r="P19" s="1047"/>
      <c r="Q19" s="1047"/>
      <c r="R19" s="1047"/>
      <c r="S19" s="1047"/>
      <c r="T19" s="1047"/>
      <c r="U19" s="1047"/>
      <c r="V19" s="1047"/>
      <c r="W19" s="1047"/>
      <c r="X19" s="1047"/>
      <c r="Y19" s="1047"/>
      <c r="Z19" s="1047"/>
      <c r="AA19" s="1047"/>
      <c r="AB19" s="1047"/>
      <c r="AC19" s="1047"/>
      <c r="AD19" s="1047"/>
      <c r="AE19" s="1047"/>
      <c r="AF19" s="1047"/>
      <c r="AG19" s="1047"/>
      <c r="AH19" s="1047"/>
      <c r="AI19" s="1047"/>
      <c r="AJ19" s="1047"/>
      <c r="AK19" s="1047"/>
      <c r="AL19" s="1039"/>
    </row>
    <row r="20" customFormat="false" ht="11.25" hidden="false" customHeight="true" outlineLevel="0" collapsed="false">
      <c r="A20" s="1026"/>
      <c r="B20" s="1027"/>
      <c r="C20" s="1047"/>
      <c r="D20" s="1047"/>
      <c r="E20" s="1047"/>
      <c r="F20" s="1047"/>
      <c r="G20" s="1047"/>
      <c r="H20" s="1047"/>
      <c r="I20" s="1047"/>
      <c r="J20" s="1047"/>
      <c r="K20" s="1047"/>
      <c r="L20" s="1047"/>
      <c r="M20" s="1047"/>
      <c r="N20" s="1047"/>
      <c r="O20" s="1047"/>
      <c r="P20" s="1047"/>
      <c r="Q20" s="1047"/>
      <c r="R20" s="1047"/>
      <c r="S20" s="1047"/>
      <c r="T20" s="1047"/>
      <c r="U20" s="1047"/>
      <c r="V20" s="1047"/>
      <c r="W20" s="1047"/>
      <c r="X20" s="1047"/>
      <c r="Y20" s="1047"/>
      <c r="Z20" s="1047"/>
      <c r="AA20" s="1047"/>
      <c r="AB20" s="1047"/>
      <c r="AC20" s="1047"/>
      <c r="AD20" s="1047"/>
      <c r="AE20" s="1047"/>
      <c r="AF20" s="1047"/>
      <c r="AG20" s="1047"/>
      <c r="AH20" s="1047"/>
      <c r="AI20" s="1047"/>
      <c r="AJ20" s="1047"/>
      <c r="AK20" s="1047"/>
      <c r="AL20" s="1039"/>
    </row>
    <row r="21" customFormat="false" ht="21" hidden="false" customHeight="true" outlineLevel="0" collapsed="false">
      <c r="A21" s="1026"/>
      <c r="B21" s="1027"/>
      <c r="C21" s="1048"/>
      <c r="D21" s="1048"/>
      <c r="E21" s="1048"/>
      <c r="F21" s="1048"/>
      <c r="G21" s="1048"/>
      <c r="H21" s="1048"/>
      <c r="I21" s="1048"/>
      <c r="J21" s="1048"/>
      <c r="K21" s="1048"/>
      <c r="L21" s="1048"/>
      <c r="M21" s="1048"/>
      <c r="N21" s="1048"/>
      <c r="O21" s="1048"/>
      <c r="P21" s="1048"/>
      <c r="Q21" s="1048"/>
      <c r="R21" s="1048"/>
      <c r="S21" s="1048"/>
      <c r="T21" s="1048"/>
      <c r="U21" s="1048"/>
      <c r="V21" s="1048"/>
      <c r="W21" s="1048"/>
      <c r="X21" s="1048"/>
      <c r="Y21" s="1048"/>
      <c r="Z21" s="1048"/>
      <c r="AA21" s="1048"/>
      <c r="AB21" s="1048"/>
      <c r="AC21" s="1048"/>
      <c r="AD21" s="1048"/>
      <c r="AE21" s="1048"/>
      <c r="AF21" s="1048"/>
      <c r="AG21" s="1048"/>
      <c r="AH21" s="1048"/>
      <c r="AI21" s="1048"/>
      <c r="AJ21" s="1048"/>
      <c r="AK21" s="1048"/>
      <c r="AL21" s="1039"/>
    </row>
    <row r="22" customFormat="false" ht="21" hidden="false" customHeight="true" outlineLevel="0" collapsed="false">
      <c r="A22" s="1026"/>
      <c r="B22" s="1027"/>
      <c r="C22" s="1048"/>
      <c r="D22" s="1048"/>
      <c r="E22" s="1048"/>
      <c r="F22" s="1048"/>
      <c r="G22" s="1048"/>
      <c r="H22" s="1048"/>
      <c r="I22" s="1048"/>
      <c r="J22" s="1048"/>
      <c r="K22" s="1048"/>
      <c r="L22" s="1048"/>
      <c r="M22" s="1048"/>
      <c r="N22" s="1048"/>
      <c r="O22" s="1048"/>
      <c r="P22" s="1048"/>
      <c r="Q22" s="1048"/>
      <c r="R22" s="1048"/>
      <c r="S22" s="1048"/>
      <c r="T22" s="1048"/>
      <c r="U22" s="1048"/>
      <c r="V22" s="1048"/>
      <c r="W22" s="1048"/>
      <c r="X22" s="1048"/>
      <c r="Y22" s="1048"/>
      <c r="Z22" s="1048"/>
      <c r="AA22" s="1048"/>
      <c r="AB22" s="1048"/>
      <c r="AC22" s="1048"/>
      <c r="AD22" s="1048"/>
      <c r="AE22" s="1048"/>
      <c r="AF22" s="1048"/>
      <c r="AG22" s="1048"/>
      <c r="AH22" s="1048"/>
      <c r="AI22" s="1048"/>
      <c r="AJ22" s="1048"/>
      <c r="AK22" s="1048"/>
      <c r="AL22" s="1039"/>
    </row>
    <row r="23" customFormat="false" ht="23.25" hidden="false" customHeight="true" outlineLevel="0" collapsed="false">
      <c r="A23" s="1026"/>
      <c r="B23" s="1027"/>
      <c r="C23" s="1027"/>
      <c r="D23" s="1027"/>
      <c r="E23" s="1027"/>
      <c r="F23" s="1027"/>
      <c r="G23" s="1027"/>
      <c r="H23" s="1027"/>
      <c r="I23" s="1049" t="s">
        <v>895</v>
      </c>
      <c r="J23" s="1049"/>
      <c r="K23" s="1049"/>
      <c r="L23" s="1049"/>
      <c r="M23" s="1049"/>
      <c r="N23" s="1049"/>
      <c r="O23" s="1049"/>
      <c r="P23" s="1049"/>
      <c r="Q23" s="1049"/>
      <c r="R23" s="1049"/>
      <c r="S23" s="1049"/>
      <c r="T23" s="1049"/>
      <c r="U23" s="1049"/>
      <c r="V23" s="1049"/>
      <c r="W23" s="1049"/>
      <c r="X23" s="1049"/>
      <c r="Y23" s="1049"/>
      <c r="Z23" s="1049"/>
      <c r="AA23" s="1049"/>
      <c r="AB23" s="1049"/>
      <c r="AC23" s="1049"/>
      <c r="AD23" s="1049"/>
      <c r="AE23" s="1049"/>
      <c r="AF23" s="1049"/>
      <c r="AG23" s="1049"/>
      <c r="AH23" s="1049"/>
      <c r="AI23" s="1027"/>
      <c r="AJ23" s="1027"/>
      <c r="AK23" s="1027"/>
      <c r="AL23" s="1039"/>
    </row>
    <row r="24" customFormat="false" ht="17.25" hidden="false" customHeight="true" outlineLevel="0" collapsed="false">
      <c r="A24" s="1026"/>
      <c r="B24" s="1027"/>
      <c r="C24" s="1027"/>
      <c r="D24" s="1027"/>
      <c r="E24" s="1027"/>
      <c r="F24" s="1027"/>
      <c r="G24" s="1027"/>
      <c r="H24" s="1027"/>
      <c r="I24" s="1049"/>
      <c r="J24" s="1049"/>
      <c r="K24" s="1049"/>
      <c r="L24" s="1049"/>
      <c r="M24" s="1049"/>
      <c r="N24" s="1049"/>
      <c r="O24" s="1049"/>
      <c r="P24" s="1049"/>
      <c r="Q24" s="1049"/>
      <c r="R24" s="1049"/>
      <c r="S24" s="1049"/>
      <c r="T24" s="1049"/>
      <c r="U24" s="1049"/>
      <c r="V24" s="1049"/>
      <c r="W24" s="1049"/>
      <c r="X24" s="1049"/>
      <c r="Y24" s="1049"/>
      <c r="Z24" s="1049"/>
      <c r="AA24" s="1049"/>
      <c r="AB24" s="1049"/>
      <c r="AC24" s="1049"/>
      <c r="AD24" s="1049"/>
      <c r="AE24" s="1049"/>
      <c r="AF24" s="1049"/>
      <c r="AG24" s="1049"/>
      <c r="AH24" s="1049"/>
      <c r="AI24" s="1027"/>
      <c r="AJ24" s="1027"/>
      <c r="AK24" s="1027"/>
      <c r="AL24" s="1039"/>
    </row>
    <row r="25" customFormat="false" ht="12" hidden="false" customHeight="false" outlineLevel="0" collapsed="false">
      <c r="A25" s="1026"/>
      <c r="B25" s="1027"/>
      <c r="C25" s="1050" t="s">
        <v>896</v>
      </c>
      <c r="D25" s="1050"/>
      <c r="E25" s="1050"/>
      <c r="F25" s="1050"/>
      <c r="G25" s="1050"/>
      <c r="H25" s="1050"/>
      <c r="I25" s="1050"/>
      <c r="J25" s="1050"/>
      <c r="K25" s="1050"/>
      <c r="L25" s="1050"/>
      <c r="M25" s="1050"/>
      <c r="N25" s="1050"/>
      <c r="O25" s="1050"/>
      <c r="P25" s="1050"/>
      <c r="Q25" s="1050"/>
      <c r="R25" s="1050"/>
      <c r="S25" s="1050"/>
      <c r="T25" s="1050"/>
      <c r="U25" s="1050"/>
      <c r="V25" s="1050"/>
      <c r="W25" s="1050"/>
      <c r="X25" s="1050"/>
      <c r="Y25" s="1050"/>
      <c r="Z25" s="1050"/>
      <c r="AA25" s="1050"/>
      <c r="AB25" s="1050"/>
      <c r="AC25" s="1050"/>
      <c r="AD25" s="1050"/>
      <c r="AE25" s="1050"/>
      <c r="AF25" s="1050"/>
      <c r="AG25" s="1050"/>
      <c r="AH25" s="1050"/>
      <c r="AI25" s="1050"/>
      <c r="AJ25" s="1050"/>
      <c r="AK25" s="1050"/>
      <c r="AL25" s="1039"/>
    </row>
    <row r="26" customFormat="false" ht="12" hidden="false" customHeight="false" outlineLevel="0" collapsed="false">
      <c r="A26" s="1026"/>
      <c r="B26" s="1027"/>
      <c r="C26" s="1050"/>
      <c r="D26" s="1050"/>
      <c r="E26" s="1050"/>
      <c r="F26" s="1050"/>
      <c r="G26" s="1050"/>
      <c r="H26" s="1050"/>
      <c r="I26" s="1050"/>
      <c r="J26" s="1050"/>
      <c r="K26" s="1050"/>
      <c r="L26" s="1050"/>
      <c r="M26" s="1050"/>
      <c r="N26" s="1050"/>
      <c r="O26" s="1050"/>
      <c r="P26" s="1050"/>
      <c r="Q26" s="1050"/>
      <c r="R26" s="1050"/>
      <c r="S26" s="1027"/>
      <c r="T26" s="1027"/>
      <c r="U26" s="1027"/>
      <c r="V26" s="1027"/>
      <c r="W26" s="1027"/>
      <c r="X26" s="1027"/>
      <c r="Y26" s="1027"/>
      <c r="Z26" s="1027"/>
      <c r="AA26" s="1027"/>
      <c r="AB26" s="1027"/>
      <c r="AC26" s="1027"/>
      <c r="AD26" s="1027"/>
      <c r="AE26" s="1027"/>
      <c r="AF26" s="1027"/>
      <c r="AG26" s="1027"/>
      <c r="AH26" s="1027"/>
      <c r="AI26" s="1027"/>
      <c r="AJ26" s="1027"/>
      <c r="AK26" s="1027"/>
      <c r="AL26" s="1039"/>
    </row>
    <row r="27" customFormat="false" ht="42.75" hidden="false" customHeight="true" outlineLevel="0" collapsed="false">
      <c r="A27" s="1026"/>
      <c r="B27" s="1027"/>
      <c r="C27" s="1048"/>
      <c r="D27" s="1048"/>
      <c r="E27" s="1048"/>
      <c r="F27" s="1048"/>
      <c r="G27" s="1048"/>
      <c r="H27" s="1048"/>
      <c r="I27" s="1048"/>
      <c r="J27" s="1048"/>
      <c r="K27" s="1048"/>
      <c r="L27" s="1048"/>
      <c r="M27" s="1048"/>
      <c r="N27" s="1048"/>
      <c r="O27" s="1048"/>
      <c r="P27" s="1048"/>
      <c r="Q27" s="1048"/>
      <c r="R27" s="1048"/>
      <c r="S27" s="1048"/>
      <c r="T27" s="1048"/>
      <c r="U27" s="1048"/>
      <c r="V27" s="1048"/>
      <c r="W27" s="1048"/>
      <c r="X27" s="1048"/>
      <c r="Y27" s="1048"/>
      <c r="Z27" s="1048"/>
      <c r="AA27" s="1048"/>
      <c r="AB27" s="1048"/>
      <c r="AC27" s="1048"/>
      <c r="AD27" s="1048"/>
      <c r="AE27" s="1048"/>
      <c r="AF27" s="1048"/>
      <c r="AG27" s="1048"/>
      <c r="AH27" s="1048"/>
      <c r="AI27" s="1048"/>
      <c r="AJ27" s="1048"/>
      <c r="AK27" s="1048"/>
      <c r="AL27" s="1039"/>
    </row>
    <row r="28" customFormat="false" ht="33" hidden="false" customHeight="true" outlineLevel="0" collapsed="false">
      <c r="A28" s="1026"/>
      <c r="B28" s="1027"/>
      <c r="C28" s="1051" t="s">
        <v>897</v>
      </c>
      <c r="D28" s="1051"/>
      <c r="E28" s="1051"/>
      <c r="F28" s="1051"/>
      <c r="G28" s="1051"/>
      <c r="H28" s="1051"/>
      <c r="I28" s="1051"/>
      <c r="J28" s="1051"/>
      <c r="K28" s="1051"/>
      <c r="L28" s="1051"/>
      <c r="M28" s="1051"/>
      <c r="N28" s="1051"/>
      <c r="O28" s="1051"/>
      <c r="P28" s="1051"/>
      <c r="Q28" s="1051"/>
      <c r="R28" s="1051"/>
      <c r="S28" s="1051"/>
      <c r="T28" s="1051"/>
      <c r="U28" s="1051"/>
      <c r="V28" s="1051"/>
      <c r="W28" s="1051"/>
      <c r="X28" s="1051"/>
      <c r="Y28" s="1051"/>
      <c r="Z28" s="1051"/>
      <c r="AA28" s="1051"/>
      <c r="AB28" s="1051"/>
      <c r="AC28" s="1051"/>
      <c r="AD28" s="1051"/>
      <c r="AE28" s="1051"/>
      <c r="AF28" s="1051"/>
      <c r="AG28" s="1051"/>
      <c r="AH28" s="1051"/>
      <c r="AI28" s="1051"/>
      <c r="AJ28" s="1051"/>
      <c r="AK28" s="1051"/>
      <c r="AL28" s="1052"/>
    </row>
    <row r="29" customFormat="false" ht="13.5" hidden="false" customHeight="true" outlineLevel="0" collapsed="false">
      <c r="A29" s="1026"/>
      <c r="B29" s="1027"/>
      <c r="C29" s="1047"/>
      <c r="D29" s="1047"/>
      <c r="E29" s="1047"/>
      <c r="F29" s="1047"/>
      <c r="G29" s="1047"/>
      <c r="H29" s="1047"/>
      <c r="I29" s="1047"/>
      <c r="J29" s="1047"/>
      <c r="K29" s="1047"/>
      <c r="L29" s="1047"/>
      <c r="M29" s="1047"/>
      <c r="N29" s="1047"/>
      <c r="O29" s="1047"/>
      <c r="P29" s="1047"/>
      <c r="Q29" s="1047"/>
      <c r="R29" s="1047"/>
      <c r="S29" s="1047"/>
      <c r="T29" s="1047"/>
      <c r="U29" s="1047"/>
      <c r="V29" s="1047"/>
      <c r="W29" s="1047"/>
      <c r="X29" s="1047"/>
      <c r="Y29" s="1047"/>
      <c r="Z29" s="1047"/>
      <c r="AA29" s="1047"/>
      <c r="AB29" s="1047"/>
      <c r="AC29" s="1047"/>
      <c r="AD29" s="1047"/>
      <c r="AE29" s="1047"/>
      <c r="AF29" s="1047"/>
      <c r="AG29" s="1047"/>
      <c r="AH29" s="1047"/>
      <c r="AI29" s="1047"/>
      <c r="AJ29" s="1047"/>
      <c r="AK29" s="1047"/>
      <c r="AL29" s="1039"/>
    </row>
    <row r="30" customFormat="false" ht="12" hidden="false" customHeight="true" outlineLevel="0" collapsed="false">
      <c r="A30" s="1026"/>
      <c r="B30" s="1027"/>
      <c r="C30" s="1046"/>
      <c r="D30" s="1046"/>
      <c r="E30" s="1046"/>
      <c r="F30" s="1046"/>
      <c r="G30" s="1046"/>
      <c r="H30" s="1046"/>
      <c r="I30" s="1046"/>
      <c r="J30" s="1046"/>
      <c r="K30" s="1046"/>
      <c r="L30" s="1046"/>
      <c r="M30" s="1046"/>
      <c r="N30" s="1046"/>
      <c r="O30" s="1046"/>
      <c r="P30" s="1046"/>
      <c r="Q30" s="1046"/>
      <c r="R30" s="1046"/>
      <c r="S30" s="1046"/>
      <c r="T30" s="1046"/>
      <c r="U30" s="1046"/>
      <c r="V30" s="1046"/>
      <c r="W30" s="1046"/>
      <c r="X30" s="1046"/>
      <c r="Y30" s="1046"/>
      <c r="Z30" s="1046"/>
      <c r="AA30" s="1046"/>
      <c r="AB30" s="1046"/>
      <c r="AC30" s="1046"/>
      <c r="AD30" s="1046"/>
      <c r="AE30" s="1046"/>
      <c r="AF30" s="1046"/>
      <c r="AG30" s="1046"/>
      <c r="AH30" s="1046"/>
      <c r="AI30" s="1046"/>
      <c r="AJ30" s="1046"/>
      <c r="AK30" s="1046"/>
      <c r="AL30" s="1039"/>
    </row>
    <row r="31" customFormat="false" ht="12" hidden="false" customHeight="true" outlineLevel="0" collapsed="false">
      <c r="A31" s="1026"/>
      <c r="B31" s="1027"/>
      <c r="C31" s="1046"/>
      <c r="D31" s="1046"/>
      <c r="E31" s="1046"/>
      <c r="F31" s="1046"/>
      <c r="G31" s="1046"/>
      <c r="H31" s="1046"/>
      <c r="I31" s="1046"/>
      <c r="J31" s="1046"/>
      <c r="K31" s="1046"/>
      <c r="L31" s="1046"/>
      <c r="M31" s="1046"/>
      <c r="N31" s="1046"/>
      <c r="O31" s="1046"/>
      <c r="P31" s="1046"/>
      <c r="Q31" s="1046"/>
      <c r="R31" s="1046"/>
      <c r="S31" s="1046"/>
      <c r="T31" s="1046"/>
      <c r="U31" s="1046"/>
      <c r="V31" s="1046"/>
      <c r="W31" s="1046"/>
      <c r="X31" s="1046"/>
      <c r="Y31" s="1046"/>
      <c r="Z31" s="1046"/>
      <c r="AA31" s="1046"/>
      <c r="AB31" s="1046"/>
      <c r="AC31" s="1046"/>
      <c r="AD31" s="1046"/>
      <c r="AE31" s="1046"/>
      <c r="AF31" s="1046"/>
      <c r="AG31" s="1046"/>
      <c r="AH31" s="1046"/>
      <c r="AI31" s="1046"/>
      <c r="AJ31" s="1046"/>
      <c r="AK31" s="1046"/>
      <c r="AL31" s="1039"/>
    </row>
    <row r="32" customFormat="false" ht="13.5" hidden="false" customHeight="true" outlineLevel="0" collapsed="false">
      <c r="A32" s="1026"/>
      <c r="B32" s="1027"/>
      <c r="C32" s="943"/>
      <c r="D32" s="901"/>
      <c r="E32" s="901"/>
      <c r="F32" s="901"/>
      <c r="G32" s="901"/>
      <c r="H32" s="901"/>
      <c r="I32" s="901"/>
      <c r="J32" s="901"/>
      <c r="K32" s="901"/>
      <c r="L32" s="901"/>
      <c r="M32" s="901"/>
      <c r="N32" s="901"/>
      <c r="O32" s="901"/>
      <c r="P32" s="901"/>
      <c r="Q32" s="944"/>
      <c r="R32" s="944"/>
      <c r="S32" s="944"/>
      <c r="T32" s="945"/>
      <c r="U32" s="946"/>
      <c r="V32" s="816"/>
      <c r="W32" s="816"/>
      <c r="X32" s="816"/>
      <c r="Y32" s="816"/>
      <c r="Z32" s="816"/>
      <c r="AA32" s="816"/>
      <c r="AB32" s="816"/>
      <c r="AC32" s="816"/>
      <c r="AD32" s="816"/>
      <c r="AE32" s="816"/>
      <c r="AF32" s="816"/>
      <c r="AG32" s="816"/>
      <c r="AH32" s="816"/>
      <c r="AI32" s="816"/>
      <c r="AJ32" s="816"/>
      <c r="AK32" s="816"/>
      <c r="AL32" s="1039"/>
    </row>
    <row r="33" customFormat="false" ht="13.5" hidden="false" customHeight="true" outlineLevel="0" collapsed="false">
      <c r="A33" s="1026"/>
      <c r="B33" s="1027"/>
      <c r="C33" s="947"/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784"/>
      <c r="Q33" s="784"/>
      <c r="R33" s="784"/>
      <c r="S33" s="784"/>
      <c r="T33" s="800"/>
      <c r="U33" s="946"/>
      <c r="V33" s="816"/>
      <c r="W33" s="816"/>
      <c r="X33" s="816"/>
      <c r="Y33" s="816"/>
      <c r="Z33" s="816"/>
      <c r="AA33" s="816"/>
      <c r="AB33" s="816"/>
      <c r="AC33" s="816"/>
      <c r="AD33" s="816"/>
      <c r="AE33" s="816"/>
      <c r="AF33" s="816"/>
      <c r="AG33" s="816"/>
      <c r="AH33" s="816"/>
      <c r="AI33" s="816"/>
      <c r="AJ33" s="816"/>
      <c r="AK33" s="816"/>
      <c r="AL33" s="1039"/>
    </row>
    <row r="34" customFormat="false" ht="13.5" hidden="false" customHeight="true" outlineLevel="0" collapsed="false">
      <c r="A34" s="1026"/>
      <c r="B34" s="1027"/>
      <c r="C34" s="947"/>
      <c r="D34" s="818"/>
      <c r="E34" s="818"/>
      <c r="F34" s="818"/>
      <c r="G34" s="818"/>
      <c r="H34" s="818"/>
      <c r="I34" s="819"/>
      <c r="J34" s="292"/>
      <c r="K34" s="292"/>
      <c r="L34" s="684" t="s">
        <v>290</v>
      </c>
      <c r="M34" s="292"/>
      <c r="N34" s="292"/>
      <c r="O34" s="684" t="s">
        <v>290</v>
      </c>
      <c r="P34" s="290" t="n">
        <v>2</v>
      </c>
      <c r="Q34" s="290" t="n">
        <v>0</v>
      </c>
      <c r="R34" s="820"/>
      <c r="S34" s="820"/>
      <c r="T34" s="800"/>
      <c r="U34" s="946"/>
      <c r="V34" s="816"/>
      <c r="W34" s="816"/>
      <c r="X34" s="816"/>
      <c r="Y34" s="816"/>
      <c r="Z34" s="816"/>
      <c r="AA34" s="816"/>
      <c r="AB34" s="816"/>
      <c r="AC34" s="816"/>
      <c r="AD34" s="816"/>
      <c r="AE34" s="816"/>
      <c r="AF34" s="816"/>
      <c r="AG34" s="816"/>
      <c r="AH34" s="816"/>
      <c r="AI34" s="816"/>
      <c r="AJ34" s="816"/>
      <c r="AK34" s="816"/>
      <c r="AL34" s="1039"/>
    </row>
    <row r="35" customFormat="false" ht="13.5" hidden="false" customHeight="true" outlineLevel="0" collapsed="false">
      <c r="A35" s="1026"/>
      <c r="B35" s="1027"/>
      <c r="C35" s="948"/>
      <c r="D35" s="949"/>
      <c r="E35" s="949"/>
      <c r="F35" s="949"/>
      <c r="G35" s="949"/>
      <c r="H35" s="949"/>
      <c r="I35" s="949"/>
      <c r="J35" s="949"/>
      <c r="K35" s="949"/>
      <c r="L35" s="949"/>
      <c r="M35" s="949"/>
      <c r="N35" s="949"/>
      <c r="O35" s="949"/>
      <c r="P35" s="950"/>
      <c r="Q35" s="950"/>
      <c r="R35" s="950"/>
      <c r="S35" s="950"/>
      <c r="T35" s="951"/>
      <c r="U35" s="946"/>
      <c r="V35" s="816"/>
      <c r="W35" s="816"/>
      <c r="X35" s="816"/>
      <c r="Y35" s="816"/>
      <c r="Z35" s="816"/>
      <c r="AA35" s="816"/>
      <c r="AB35" s="816"/>
      <c r="AC35" s="816"/>
      <c r="AD35" s="816"/>
      <c r="AE35" s="816"/>
      <c r="AF35" s="816"/>
      <c r="AG35" s="816"/>
      <c r="AH35" s="816"/>
      <c r="AI35" s="816"/>
      <c r="AJ35" s="816"/>
      <c r="AK35" s="816"/>
      <c r="AL35" s="1039"/>
    </row>
    <row r="36" customFormat="false" ht="44.25" hidden="false" customHeight="true" outlineLevel="0" collapsed="false">
      <c r="A36" s="1026"/>
      <c r="B36" s="1027"/>
      <c r="C36" s="952" t="s">
        <v>845</v>
      </c>
      <c r="D36" s="952"/>
      <c r="E36" s="952"/>
      <c r="F36" s="952"/>
      <c r="G36" s="952"/>
      <c r="H36" s="952"/>
      <c r="I36" s="952"/>
      <c r="J36" s="952"/>
      <c r="K36" s="952"/>
      <c r="L36" s="952"/>
      <c r="M36" s="952"/>
      <c r="N36" s="952"/>
      <c r="O36" s="952"/>
      <c r="P36" s="952"/>
      <c r="Q36" s="952"/>
      <c r="R36" s="952"/>
      <c r="S36" s="952"/>
      <c r="T36" s="952"/>
      <c r="U36" s="953"/>
      <c r="V36" s="825" t="s">
        <v>898</v>
      </c>
      <c r="W36" s="825"/>
      <c r="X36" s="825"/>
      <c r="Y36" s="825"/>
      <c r="Z36" s="825"/>
      <c r="AA36" s="825"/>
      <c r="AB36" s="825"/>
      <c r="AC36" s="825"/>
      <c r="AD36" s="825"/>
      <c r="AE36" s="825"/>
      <c r="AF36" s="825"/>
      <c r="AG36" s="825"/>
      <c r="AH36" s="825"/>
      <c r="AI36" s="825"/>
      <c r="AJ36" s="825"/>
      <c r="AK36" s="825"/>
      <c r="AL36" s="1039"/>
    </row>
    <row r="37" customFormat="false" ht="24" hidden="false" customHeight="true" outlineLevel="0" collapsed="false">
      <c r="A37" s="1026"/>
      <c r="B37" s="1027"/>
      <c r="C37" s="1049"/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46"/>
      <c r="R37" s="1046"/>
      <c r="S37" s="1046"/>
      <c r="T37" s="1046"/>
      <c r="U37" s="1046"/>
      <c r="V37" s="1046"/>
      <c r="W37" s="1046"/>
      <c r="X37" s="1046"/>
      <c r="Y37" s="1049"/>
      <c r="Z37" s="1049"/>
      <c r="AA37" s="1049"/>
      <c r="AB37" s="1049"/>
      <c r="AC37" s="1049"/>
      <c r="AD37" s="1049"/>
      <c r="AE37" s="1049"/>
      <c r="AF37" s="1049"/>
      <c r="AG37" s="1049"/>
      <c r="AH37" s="1049"/>
      <c r="AI37" s="1049"/>
      <c r="AJ37" s="1049"/>
      <c r="AK37" s="1049"/>
      <c r="AL37" s="1039"/>
    </row>
    <row r="38" customFormat="false" ht="8.25" hidden="false" customHeight="true" outlineLevel="0" collapsed="false">
      <c r="A38" s="1026"/>
      <c r="B38" s="1027"/>
      <c r="C38" s="1046"/>
      <c r="D38" s="1046"/>
      <c r="E38" s="1046"/>
      <c r="F38" s="1046"/>
      <c r="G38" s="1046"/>
      <c r="H38" s="1046"/>
      <c r="I38" s="1046"/>
      <c r="J38" s="1046"/>
      <c r="K38" s="1046"/>
      <c r="L38" s="1046"/>
      <c r="M38" s="1046"/>
      <c r="N38" s="1046"/>
      <c r="O38" s="1046"/>
      <c r="P38" s="1046"/>
      <c r="Q38" s="1027"/>
      <c r="R38" s="1027"/>
      <c r="S38" s="1027"/>
      <c r="T38" s="1027"/>
      <c r="U38" s="1027"/>
      <c r="V38" s="1027"/>
      <c r="W38" s="1027"/>
      <c r="X38" s="1027"/>
      <c r="Y38" s="1027"/>
      <c r="Z38" s="1027"/>
      <c r="AA38" s="1027"/>
      <c r="AB38" s="1027"/>
      <c r="AC38" s="1027"/>
      <c r="AD38" s="1027"/>
      <c r="AE38" s="1027"/>
      <c r="AF38" s="1027"/>
      <c r="AG38" s="1027"/>
      <c r="AH38" s="1027"/>
      <c r="AI38" s="1027"/>
      <c r="AJ38" s="1027"/>
      <c r="AK38" s="1027"/>
      <c r="AL38" s="1039"/>
    </row>
    <row r="39" customFormat="false" ht="16.5" hidden="false" customHeight="true" outlineLevel="0" collapsed="false">
      <c r="A39" s="1053" t="s">
        <v>899</v>
      </c>
      <c r="B39" s="1053"/>
      <c r="C39" s="1053"/>
      <c r="D39" s="1053"/>
      <c r="E39" s="1053"/>
      <c r="F39" s="1053"/>
      <c r="G39" s="1053"/>
      <c r="H39" s="1053"/>
      <c r="I39" s="1053"/>
      <c r="J39" s="1053"/>
      <c r="K39" s="1053"/>
      <c r="L39" s="1053"/>
      <c r="M39" s="1053"/>
      <c r="N39" s="1053"/>
      <c r="O39" s="1053"/>
      <c r="P39" s="1053"/>
      <c r="Q39" s="1053"/>
      <c r="R39" s="1053"/>
      <c r="S39" s="1053"/>
      <c r="T39" s="1053"/>
      <c r="U39" s="1053"/>
      <c r="V39" s="1053"/>
      <c r="W39" s="1053"/>
      <c r="X39" s="1053"/>
      <c r="Y39" s="1053"/>
      <c r="Z39" s="1053"/>
      <c r="AA39" s="1053"/>
      <c r="AB39" s="1053"/>
      <c r="AC39" s="1053"/>
      <c r="AD39" s="1053"/>
      <c r="AE39" s="1053"/>
      <c r="AF39" s="1053"/>
      <c r="AG39" s="1053"/>
      <c r="AH39" s="1053"/>
      <c r="AI39" s="1053"/>
      <c r="AJ39" s="1053"/>
      <c r="AK39" s="1053"/>
      <c r="AL39" s="1053"/>
    </row>
    <row r="40" customFormat="false" ht="24" hidden="false" customHeight="true" outlineLevel="0" collapsed="false">
      <c r="A40" s="1054"/>
      <c r="B40" s="1054"/>
      <c r="C40" s="1054"/>
      <c r="D40" s="1054"/>
      <c r="E40" s="1054"/>
      <c r="F40" s="1054"/>
      <c r="G40" s="1054"/>
      <c r="H40" s="1054"/>
      <c r="I40" s="1054"/>
      <c r="J40" s="1054"/>
      <c r="K40" s="1054"/>
      <c r="L40" s="1054"/>
      <c r="M40" s="1054"/>
      <c r="N40" s="1054"/>
      <c r="O40" s="1054"/>
      <c r="P40" s="1054"/>
      <c r="Q40" s="1054"/>
      <c r="R40" s="1054"/>
      <c r="S40" s="1054"/>
      <c r="T40" s="1055"/>
      <c r="U40" s="1055"/>
      <c r="V40" s="1055"/>
      <c r="W40" s="1055"/>
      <c r="X40" s="1055"/>
      <c r="Y40" s="1055"/>
      <c r="Z40" s="1055"/>
      <c r="AA40" s="1055"/>
      <c r="AB40" s="1055"/>
      <c r="AC40" s="1055"/>
      <c r="AD40" s="1056"/>
      <c r="AE40" s="1056"/>
      <c r="AF40" s="1056"/>
      <c r="AG40" s="1056"/>
      <c r="AH40" s="1056"/>
      <c r="AI40" s="1056"/>
      <c r="AJ40" s="1056"/>
      <c r="AK40" s="1056"/>
      <c r="AL40" s="1057"/>
    </row>
  </sheetData>
  <sheetProtection sheet="true" objects="true" scenarios="true" formatCells="false" formatRows="false" insertRows="false" deleteRows="false"/>
  <mergeCells count="24">
    <mergeCell ref="A1:AL1"/>
    <mergeCell ref="C2:R3"/>
    <mergeCell ref="AG2:AK2"/>
    <mergeCell ref="AG3:AK3"/>
    <mergeCell ref="A4:AL4"/>
    <mergeCell ref="C6:R11"/>
    <mergeCell ref="AH6:AJ6"/>
    <mergeCell ref="AH7:AJ7"/>
    <mergeCell ref="C12:R12"/>
    <mergeCell ref="AA12:AK14"/>
    <mergeCell ref="D15:AK16"/>
    <mergeCell ref="C19:AK19"/>
    <mergeCell ref="C21:AK22"/>
    <mergeCell ref="I23:AH23"/>
    <mergeCell ref="C25:AK25"/>
    <mergeCell ref="C27:AK27"/>
    <mergeCell ref="C28:AK28"/>
    <mergeCell ref="C29:AK29"/>
    <mergeCell ref="V32:AK35"/>
    <mergeCell ref="D34:H34"/>
    <mergeCell ref="C36:T36"/>
    <mergeCell ref="V36:AK36"/>
    <mergeCell ref="A39:AL39"/>
    <mergeCell ref="A40:S40"/>
  </mergeCells>
  <dataValidations count="3">
    <dataValidation allowBlank="true" error="W tym polu można wpisać tylko pojedynczą cyfrę - w zakresie od 0 do 9" errorTitle="Błąd!" operator="between" showDropDown="false" showErrorMessage="true" showInputMessage="true" sqref="K34 N34 P34:S34" type="whole">
      <formula1>0</formula1>
      <formula2>9</formula2>
    </dataValidation>
    <dataValidation allowBlank="true" error="W tym polu można wpisać tylko pojedynczą cyfrę - w zakresie od 0 do 3" errorTitle="Błąd!" operator="between" showDropDown="false" showErrorMessage="true" showInputMessage="true" sqref="J34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M34" type="whole">
      <formula1>0</formula1>
      <formula2>1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V223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" min="1" style="196" width="2"/>
    <col collapsed="false" customWidth="true" hidden="false" outlineLevel="0" max="2" min="2" style="196" width="2.14"/>
    <col collapsed="false" customWidth="true" hidden="false" outlineLevel="0" max="3" min="3" style="196" width="2.99"/>
    <col collapsed="false" customWidth="true" hidden="false" outlineLevel="0" max="7" min="4" style="196" width="2.85"/>
    <col collapsed="false" customWidth="true" hidden="false" outlineLevel="0" max="8" min="8" style="196" width="3.57"/>
    <col collapsed="false" customWidth="true" hidden="false" outlineLevel="0" max="36" min="9" style="196" width="2.85"/>
    <col collapsed="false" customWidth="true" hidden="false" outlineLevel="0" max="37" min="37" style="196" width="2"/>
    <col collapsed="false" customWidth="true" hidden="false" outlineLevel="0" max="38" min="38" style="196" width="7.71"/>
    <col collapsed="false" customWidth="true" hidden="false" outlineLevel="0" max="1025" min="39" style="196" width="9.14"/>
  </cols>
  <sheetData>
    <row r="1" s="198" customFormat="true" ht="21" hidden="false" customHeight="true" outlineLevel="0" collapsed="false">
      <c r="A1" s="197" t="s">
        <v>109</v>
      </c>
      <c r="B1" s="197" t="s">
        <v>110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</row>
    <row r="2" s="198" customFormat="true" ht="2.25" hidden="false" customHeight="true" outlineLevel="0" collapsed="false">
      <c r="A2" s="199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1"/>
    </row>
    <row r="3" customFormat="false" ht="21" hidden="false" customHeight="true" outlineLevel="0" collapsed="false">
      <c r="A3" s="202" t="s">
        <v>111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</row>
    <row r="4" customFormat="false" ht="2.25" hidden="false" customHeight="true" outlineLevel="0" collapsed="false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5"/>
    </row>
    <row r="5" customFormat="false" ht="13.5" hidden="false" customHeight="true" outlineLevel="0" collapsed="false">
      <c r="A5" s="206" t="s">
        <v>112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7" t="s">
        <v>113</v>
      </c>
      <c r="AM5" s="207"/>
      <c r="AN5" s="207"/>
      <c r="AO5" s="208"/>
    </row>
    <row r="6" customFormat="false" ht="2.25" hidden="false" customHeight="true" outlineLevel="0" collapsed="false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1"/>
      <c r="AL6" s="207"/>
      <c r="AM6" s="207"/>
      <c r="AN6" s="207"/>
      <c r="AO6" s="208"/>
    </row>
    <row r="7" customFormat="false" ht="17.25" hidden="false" customHeight="true" outlineLevel="0" collapsed="false">
      <c r="A7" s="209"/>
      <c r="B7" s="212" t="s">
        <v>114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3" t="s">
        <v>63</v>
      </c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4"/>
      <c r="AL7" s="207"/>
      <c r="AM7" s="207"/>
      <c r="AN7" s="207"/>
      <c r="AO7" s="208"/>
    </row>
    <row r="8" customFormat="false" ht="2.25" hidden="false" customHeight="true" outlineLevel="0" collapsed="false">
      <c r="A8" s="209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4"/>
      <c r="AL8" s="207"/>
      <c r="AM8" s="208"/>
      <c r="AN8" s="208"/>
      <c r="AO8" s="208"/>
    </row>
    <row r="9" customFormat="false" ht="2.25" hidden="false" customHeight="true" outlineLevel="0" collapsed="false">
      <c r="A9" s="209"/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4"/>
    </row>
    <row r="10" customFormat="false" ht="15.75" hidden="false" customHeight="true" outlineLevel="0" collapsed="false">
      <c r="A10" s="209"/>
      <c r="B10" s="216" t="s">
        <v>115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7"/>
      <c r="Z10" s="217"/>
      <c r="AA10" s="217"/>
      <c r="AB10" s="212"/>
      <c r="AC10" s="212"/>
      <c r="AD10" s="212"/>
      <c r="AE10" s="212"/>
      <c r="AF10" s="212"/>
      <c r="AG10" s="212"/>
      <c r="AH10" s="212"/>
      <c r="AI10" s="212"/>
      <c r="AJ10" s="212"/>
      <c r="AK10" s="214"/>
    </row>
    <row r="11" customFormat="false" ht="6" hidden="false" customHeight="true" outlineLevel="0" collapsed="false">
      <c r="A11" s="209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8"/>
      <c r="Z11" s="218"/>
      <c r="AA11" s="219"/>
      <c r="AB11" s="212"/>
      <c r="AC11" s="212"/>
      <c r="AD11" s="212"/>
      <c r="AE11" s="212"/>
      <c r="AF11" s="212"/>
      <c r="AG11" s="212"/>
      <c r="AH11" s="212"/>
      <c r="AI11" s="212"/>
      <c r="AJ11" s="212"/>
      <c r="AK11" s="214"/>
    </row>
    <row r="12" s="228" customFormat="true" ht="15.75" hidden="false" customHeight="true" outlineLevel="0" collapsed="false">
      <c r="A12" s="220"/>
      <c r="B12" s="221" t="s">
        <v>116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2"/>
      <c r="Y12" s="223" t="s">
        <v>24</v>
      </c>
      <c r="Z12" s="223"/>
      <c r="AA12" s="224"/>
      <c r="AB12" s="225" t="s">
        <v>29</v>
      </c>
      <c r="AC12" s="225"/>
      <c r="AD12" s="226" t="str">
        <f aca="false">IF(AA12="x","","x")</f>
        <v>x</v>
      </c>
      <c r="AE12" s="227"/>
      <c r="AF12" s="227"/>
      <c r="AG12" s="227"/>
      <c r="AH12" s="227"/>
      <c r="AK12" s="229"/>
      <c r="AL12" s="230"/>
    </row>
    <row r="13" customFormat="false" ht="6.75" hidden="false" customHeight="true" outlineLevel="0" collapsed="false">
      <c r="A13" s="209"/>
      <c r="AA13" s="198"/>
      <c r="AB13" s="212"/>
      <c r="AC13" s="212"/>
      <c r="AD13" s="212"/>
      <c r="AE13" s="212"/>
      <c r="AF13" s="212"/>
      <c r="AG13" s="212"/>
      <c r="AH13" s="212"/>
      <c r="AI13" s="212"/>
      <c r="AJ13" s="212"/>
      <c r="AK13" s="214"/>
    </row>
    <row r="14" customFormat="false" ht="20.25" hidden="false" customHeight="true" outlineLevel="0" collapsed="false">
      <c r="A14" s="231" t="s">
        <v>117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2"/>
    </row>
    <row r="15" customFormat="false" ht="2.25" hidden="false" customHeight="true" outlineLevel="0" collapsed="false">
      <c r="A15" s="233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30"/>
      <c r="Q15" s="230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0"/>
      <c r="AF15" s="230"/>
      <c r="AG15" s="230"/>
      <c r="AH15" s="230"/>
      <c r="AI15" s="230"/>
      <c r="AJ15" s="230"/>
      <c r="AK15" s="235"/>
    </row>
    <row r="16" customFormat="false" ht="2.25" hidden="false" customHeight="true" outlineLevel="0" collapsed="false">
      <c r="A16" s="233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30"/>
      <c r="Q16" s="230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0"/>
      <c r="AF16" s="230"/>
      <c r="AG16" s="230"/>
      <c r="AH16" s="230"/>
      <c r="AI16" s="230"/>
      <c r="AJ16" s="230"/>
      <c r="AK16" s="235"/>
    </row>
    <row r="17" s="228" customFormat="true" ht="15" hidden="false" customHeight="true" outlineLevel="0" collapsed="false">
      <c r="A17" s="220"/>
      <c r="B17" s="221" t="s">
        <v>118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2"/>
      <c r="S17" s="217"/>
      <c r="T17" s="217"/>
      <c r="U17" s="217"/>
      <c r="V17" s="222"/>
      <c r="W17" s="222"/>
      <c r="X17" s="222"/>
      <c r="AB17" s="222"/>
      <c r="AC17" s="222"/>
      <c r="AD17" s="222"/>
      <c r="AE17" s="222"/>
      <c r="AF17" s="230"/>
      <c r="AG17" s="230"/>
      <c r="AH17" s="230"/>
      <c r="AI17" s="230"/>
      <c r="AK17" s="229"/>
      <c r="AL17" s="230"/>
    </row>
    <row r="18" customFormat="false" ht="3" hidden="false" customHeight="true" outlineLevel="0" collapsed="false">
      <c r="A18" s="233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7"/>
      <c r="AC18" s="227"/>
      <c r="AD18" s="227"/>
      <c r="AE18" s="227"/>
      <c r="AF18" s="227"/>
      <c r="AG18" s="227"/>
      <c r="AH18" s="227"/>
      <c r="AI18" s="227"/>
      <c r="AJ18" s="230"/>
      <c r="AK18" s="235"/>
    </row>
    <row r="19" customFormat="false" ht="15" hidden="false" customHeight="true" outlineLevel="0" collapsed="false">
      <c r="A19" s="220"/>
      <c r="B19" s="236" t="s">
        <v>119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28" t="s">
        <v>120</v>
      </c>
      <c r="M19" s="213"/>
      <c r="N19" s="213"/>
      <c r="O19" s="213"/>
      <c r="P19" s="213"/>
      <c r="Q19" s="213"/>
      <c r="R19" s="213"/>
      <c r="S19" s="213"/>
      <c r="T19" s="213"/>
      <c r="U19" s="213"/>
      <c r="V19" s="225" t="s">
        <v>121</v>
      </c>
      <c r="W19" s="225"/>
      <c r="X19" s="225"/>
      <c r="Y19" s="225"/>
      <c r="Z19" s="225"/>
      <c r="AA19" s="225"/>
      <c r="AB19" s="226"/>
      <c r="AC19" s="226"/>
      <c r="AD19" s="226"/>
      <c r="AE19" s="226"/>
      <c r="AF19" s="226"/>
      <c r="AG19" s="226"/>
      <c r="AH19" s="226"/>
      <c r="AI19" s="226"/>
      <c r="AJ19" s="226"/>
      <c r="AK19" s="235"/>
    </row>
    <row r="20" s="198" customFormat="true" ht="2.25" hidden="false" customHeight="true" outlineLevel="0" collapsed="false">
      <c r="A20" s="237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9"/>
    </row>
    <row r="21" s="198" customFormat="true" ht="15" hidden="false" customHeight="true" outlineLevel="0" collapsed="false">
      <c r="A21" s="240"/>
      <c r="B21" s="236" t="s">
        <v>122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8"/>
      <c r="AJ21" s="238"/>
      <c r="AK21" s="239"/>
    </row>
    <row r="22" s="198" customFormat="true" ht="3" hidden="false" customHeight="true" outlineLevel="0" collapsed="false">
      <c r="A22" s="240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41"/>
      <c r="AJ22" s="241"/>
      <c r="AK22" s="242"/>
    </row>
    <row r="23" s="198" customFormat="true" ht="2.25" hidden="false" customHeight="true" outlineLevel="0" collapsed="false">
      <c r="A23" s="240"/>
      <c r="B23" s="243"/>
      <c r="C23" s="212"/>
      <c r="D23" s="212"/>
      <c r="E23" s="212"/>
      <c r="F23" s="212"/>
      <c r="G23" s="212"/>
      <c r="H23" s="212"/>
      <c r="I23" s="238"/>
      <c r="J23" s="238"/>
      <c r="K23" s="243"/>
      <c r="L23" s="212"/>
      <c r="M23" s="212"/>
      <c r="N23" s="212"/>
      <c r="O23" s="212"/>
      <c r="P23" s="212"/>
      <c r="Q23" s="212"/>
      <c r="R23" s="228"/>
      <c r="S23" s="238"/>
      <c r="T23" s="238"/>
      <c r="U23" s="238"/>
      <c r="V23" s="221"/>
      <c r="W23" s="221"/>
      <c r="X23" s="221"/>
      <c r="Y23" s="221"/>
      <c r="Z23" s="221"/>
      <c r="AA23" s="221"/>
      <c r="AB23" s="221"/>
      <c r="AC23" s="221"/>
      <c r="AD23" s="244"/>
      <c r="AE23" s="238"/>
      <c r="AF23" s="238"/>
      <c r="AG23" s="222"/>
      <c r="AH23" s="222"/>
      <c r="AI23" s="222"/>
      <c r="AJ23" s="222"/>
      <c r="AK23" s="239"/>
      <c r="AL23" s="244"/>
    </row>
    <row r="24" s="198" customFormat="true" ht="9.75" hidden="false" customHeight="true" outlineLevel="0" collapsed="false">
      <c r="A24" s="240"/>
      <c r="B24" s="243"/>
      <c r="C24" s="212"/>
      <c r="D24" s="212"/>
      <c r="E24" s="212"/>
      <c r="F24" s="212"/>
      <c r="G24" s="212"/>
      <c r="H24" s="212"/>
      <c r="I24" s="238"/>
      <c r="J24" s="238"/>
      <c r="K24" s="243"/>
      <c r="L24" s="212"/>
      <c r="M24" s="212"/>
      <c r="N24" s="245" t="s">
        <v>63</v>
      </c>
      <c r="O24" s="245"/>
      <c r="P24" s="245"/>
      <c r="Q24" s="245"/>
      <c r="R24" s="245"/>
      <c r="S24" s="245"/>
      <c r="T24" s="245"/>
      <c r="U24" s="245"/>
      <c r="V24" s="245"/>
      <c r="W24" s="245"/>
      <c r="X24" s="241"/>
      <c r="Y24" s="241"/>
      <c r="Z24" s="241"/>
      <c r="AA24" s="241"/>
      <c r="AB24" s="246"/>
      <c r="AC24" s="246"/>
      <c r="AD24" s="246"/>
      <c r="AE24" s="246"/>
      <c r="AF24" s="246"/>
      <c r="AG24" s="246"/>
      <c r="AH24" s="246"/>
      <c r="AI24" s="246"/>
      <c r="AJ24" s="246"/>
      <c r="AK24" s="242"/>
    </row>
    <row r="25" s="198" customFormat="true" ht="15" hidden="false" customHeight="true" outlineLevel="0" collapsed="false">
      <c r="A25" s="240"/>
      <c r="B25" s="247" t="s">
        <v>123</v>
      </c>
      <c r="C25" s="247"/>
      <c r="D25" s="248" t="s">
        <v>98</v>
      </c>
      <c r="E25" s="248"/>
      <c r="F25" s="248"/>
      <c r="G25" s="248"/>
      <c r="H25" s="248"/>
      <c r="I25" s="249"/>
      <c r="J25" s="223" t="s">
        <v>24</v>
      </c>
      <c r="K25" s="223"/>
      <c r="L25" s="213"/>
      <c r="M25" s="249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30"/>
      <c r="Y25" s="222"/>
      <c r="Z25" s="249"/>
      <c r="AA25" s="249"/>
      <c r="AB25" s="246"/>
      <c r="AC25" s="246"/>
      <c r="AD25" s="246"/>
      <c r="AE25" s="246"/>
      <c r="AF25" s="246"/>
      <c r="AG25" s="246"/>
      <c r="AH25" s="246"/>
      <c r="AI25" s="246"/>
      <c r="AJ25" s="246"/>
      <c r="AK25" s="242"/>
    </row>
    <row r="26" s="198" customFormat="true" ht="5.25" hidden="false" customHeight="true" outlineLevel="0" collapsed="false">
      <c r="A26" s="240"/>
      <c r="B26" s="250"/>
      <c r="C26" s="218"/>
      <c r="D26" s="212"/>
      <c r="E26" s="212"/>
      <c r="F26" s="212"/>
      <c r="G26" s="212"/>
      <c r="H26" s="212"/>
      <c r="N26" s="246"/>
      <c r="O26" s="246"/>
      <c r="P26" s="246"/>
      <c r="Q26" s="246"/>
      <c r="R26" s="246"/>
      <c r="S26" s="246"/>
      <c r="T26" s="246"/>
      <c r="U26" s="246"/>
      <c r="V26" s="246"/>
      <c r="W26" s="212"/>
      <c r="X26" s="212"/>
      <c r="Y26" s="212"/>
      <c r="Z26" s="221"/>
      <c r="AA26" s="221"/>
      <c r="AB26" s="246"/>
      <c r="AC26" s="246"/>
      <c r="AD26" s="246"/>
      <c r="AE26" s="246"/>
      <c r="AF26" s="246"/>
      <c r="AG26" s="246"/>
      <c r="AH26" s="246"/>
      <c r="AI26" s="246"/>
      <c r="AJ26" s="246"/>
      <c r="AK26" s="239"/>
      <c r="AL26" s="244"/>
    </row>
    <row r="27" s="198" customFormat="true" ht="9.75" hidden="false" customHeight="true" outlineLevel="0" collapsed="false">
      <c r="A27" s="240"/>
      <c r="B27" s="250"/>
      <c r="C27" s="218"/>
      <c r="D27" s="212"/>
      <c r="E27" s="212"/>
      <c r="F27" s="212"/>
      <c r="G27" s="212"/>
      <c r="H27" s="212"/>
      <c r="N27" s="245" t="s">
        <v>63</v>
      </c>
      <c r="O27" s="245"/>
      <c r="P27" s="245"/>
      <c r="Q27" s="245"/>
      <c r="R27" s="245"/>
      <c r="S27" s="245"/>
      <c r="T27" s="245"/>
      <c r="U27" s="245"/>
      <c r="V27" s="245"/>
      <c r="W27" s="245"/>
      <c r="X27" s="212"/>
      <c r="Y27" s="212"/>
      <c r="Z27" s="213" t="s">
        <v>63</v>
      </c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42"/>
    </row>
    <row r="28" s="198" customFormat="true" ht="15" hidden="false" customHeight="true" outlineLevel="0" collapsed="false">
      <c r="A28" s="240"/>
      <c r="B28" s="251" t="s">
        <v>124</v>
      </c>
      <c r="C28" s="251"/>
      <c r="D28" s="248" t="s">
        <v>125</v>
      </c>
      <c r="E28" s="248"/>
      <c r="F28" s="248"/>
      <c r="G28" s="248"/>
      <c r="H28" s="248"/>
      <c r="I28" s="249"/>
      <c r="J28" s="223" t="s">
        <v>24</v>
      </c>
      <c r="K28" s="223"/>
      <c r="L28" s="213"/>
      <c r="M28" s="249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30"/>
      <c r="Y28" s="222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42"/>
    </row>
    <row r="29" s="198" customFormat="true" ht="5.25" hidden="false" customHeight="true" outlineLevel="0" collapsed="false">
      <c r="A29" s="240"/>
      <c r="B29" s="250"/>
      <c r="C29" s="218"/>
      <c r="D29" s="212"/>
      <c r="E29" s="212"/>
      <c r="F29" s="212"/>
      <c r="G29" s="212"/>
      <c r="H29" s="212"/>
      <c r="T29" s="238"/>
      <c r="U29" s="238"/>
      <c r="V29" s="243"/>
      <c r="W29" s="212"/>
      <c r="X29" s="212"/>
      <c r="Y29" s="212"/>
      <c r="Z29" s="221"/>
      <c r="AA29" s="221"/>
      <c r="AB29" s="252"/>
      <c r="AC29" s="252"/>
      <c r="AD29" s="252"/>
      <c r="AE29" s="252"/>
      <c r="AF29" s="252"/>
      <c r="AG29" s="252"/>
      <c r="AH29" s="252"/>
      <c r="AI29" s="252"/>
      <c r="AJ29" s="252"/>
      <c r="AK29" s="239"/>
      <c r="AL29" s="244"/>
    </row>
    <row r="30" s="198" customFormat="true" ht="9.75" hidden="false" customHeight="true" outlineLevel="0" collapsed="false">
      <c r="A30" s="240"/>
      <c r="B30" s="250"/>
      <c r="C30" s="218"/>
      <c r="D30" s="212"/>
      <c r="E30" s="212"/>
      <c r="F30" s="212"/>
      <c r="G30" s="212"/>
      <c r="H30" s="212"/>
      <c r="T30" s="238"/>
      <c r="U30" s="238"/>
      <c r="V30" s="243"/>
      <c r="W30" s="212"/>
      <c r="X30" s="212"/>
      <c r="Y30" s="212"/>
      <c r="Z30" s="217" t="s">
        <v>63</v>
      </c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242"/>
    </row>
    <row r="31" s="198" customFormat="true" ht="15" hidden="false" customHeight="true" outlineLevel="0" collapsed="false">
      <c r="A31" s="240"/>
      <c r="B31" s="251" t="s">
        <v>126</v>
      </c>
      <c r="C31" s="251"/>
      <c r="D31" s="248" t="s">
        <v>127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U31" s="223" t="s">
        <v>24</v>
      </c>
      <c r="V31" s="223"/>
      <c r="W31" s="213"/>
      <c r="X31" s="253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42"/>
    </row>
    <row r="32" s="198" customFormat="true" ht="2.25" hidden="false" customHeight="true" outlineLevel="0" collapsed="false">
      <c r="A32" s="240"/>
      <c r="B32" s="250"/>
      <c r="C32" s="218"/>
      <c r="D32" s="212"/>
      <c r="E32" s="212"/>
      <c r="F32" s="212"/>
      <c r="G32" s="212"/>
      <c r="H32" s="212"/>
      <c r="T32" s="238"/>
      <c r="U32" s="238"/>
      <c r="V32" s="243"/>
      <c r="W32" s="212"/>
      <c r="X32" s="212"/>
      <c r="Y32" s="212"/>
      <c r="Z32" s="221"/>
      <c r="AA32" s="221"/>
      <c r="AB32" s="254"/>
      <c r="AC32" s="254"/>
      <c r="AD32" s="254"/>
      <c r="AE32" s="254"/>
      <c r="AF32" s="254"/>
      <c r="AG32" s="254"/>
      <c r="AH32" s="254"/>
      <c r="AI32" s="254"/>
      <c r="AJ32" s="254"/>
      <c r="AK32" s="239"/>
      <c r="AL32" s="244"/>
    </row>
    <row r="33" s="198" customFormat="true" ht="3" hidden="false" customHeight="true" outlineLevel="0" collapsed="false">
      <c r="A33" s="240"/>
      <c r="B33" s="250"/>
      <c r="C33" s="218"/>
      <c r="D33" s="212"/>
      <c r="E33" s="212"/>
      <c r="F33" s="212"/>
      <c r="G33" s="212"/>
      <c r="H33" s="212"/>
      <c r="T33" s="238"/>
      <c r="U33" s="238"/>
      <c r="V33" s="243"/>
      <c r="W33" s="212"/>
      <c r="X33" s="212"/>
      <c r="Y33" s="212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2"/>
    </row>
    <row r="34" s="228" customFormat="true" ht="15" hidden="false" customHeight="true" outlineLevel="0" collapsed="false">
      <c r="A34" s="220"/>
      <c r="B34" s="218" t="s">
        <v>128</v>
      </c>
      <c r="C34" s="218"/>
      <c r="D34" s="226" t="s">
        <v>129</v>
      </c>
      <c r="E34" s="226"/>
      <c r="F34" s="226"/>
      <c r="G34" s="226"/>
      <c r="H34" s="226"/>
      <c r="I34" s="226"/>
      <c r="J34" s="226"/>
      <c r="K34" s="230"/>
      <c r="L34" s="230"/>
      <c r="M34" s="230"/>
      <c r="Q34" s="255" t="s">
        <v>24</v>
      </c>
      <c r="R34" s="255"/>
      <c r="S34" s="213"/>
      <c r="T34" s="230"/>
      <c r="U34" s="230"/>
      <c r="V34" s="230"/>
      <c r="W34" s="230"/>
      <c r="X34" s="230"/>
      <c r="AK34" s="229"/>
      <c r="AL34" s="230"/>
    </row>
    <row r="35" customFormat="false" ht="5.25" hidden="false" customHeight="true" outlineLevel="0" collapsed="false">
      <c r="A35" s="233"/>
      <c r="B35" s="256"/>
      <c r="C35" s="256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7"/>
      <c r="AC35" s="227"/>
      <c r="AD35" s="227"/>
      <c r="AE35" s="227"/>
      <c r="AF35" s="227"/>
      <c r="AG35" s="227"/>
      <c r="AH35" s="227"/>
      <c r="AI35" s="227"/>
      <c r="AJ35" s="230"/>
      <c r="AK35" s="235"/>
    </row>
    <row r="36" s="228" customFormat="true" ht="15" hidden="false" customHeight="true" outlineLevel="0" collapsed="false">
      <c r="A36" s="220"/>
      <c r="B36" s="218" t="s">
        <v>130</v>
      </c>
      <c r="C36" s="218"/>
      <c r="D36" s="257" t="s">
        <v>131</v>
      </c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30"/>
      <c r="P36" s="230"/>
      <c r="Q36" s="217"/>
      <c r="R36" s="217"/>
      <c r="S36" s="217"/>
      <c r="T36" s="230"/>
      <c r="AE36" s="227"/>
      <c r="AF36" s="227"/>
      <c r="AG36" s="227"/>
      <c r="AH36" s="227"/>
      <c r="AK36" s="229"/>
      <c r="AL36" s="230"/>
    </row>
    <row r="37" customFormat="false" ht="1.5" hidden="false" customHeight="true" outlineLevel="0" collapsed="false">
      <c r="A37" s="233"/>
      <c r="B37" s="222"/>
      <c r="C37" s="222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22"/>
      <c r="R37" s="222"/>
      <c r="S37" s="222"/>
      <c r="T37" s="230"/>
      <c r="X37" s="222"/>
      <c r="Y37" s="222"/>
      <c r="Z37" s="222"/>
      <c r="AA37" s="222"/>
      <c r="AB37" s="227"/>
      <c r="AC37" s="227"/>
      <c r="AD37" s="227"/>
      <c r="AE37" s="227"/>
      <c r="AF37" s="227"/>
      <c r="AG37" s="227"/>
      <c r="AH37" s="227"/>
      <c r="AI37" s="227"/>
      <c r="AJ37" s="230"/>
      <c r="AK37" s="235"/>
    </row>
    <row r="38" customFormat="false" ht="0.75" hidden="false" customHeight="true" outlineLevel="0" collapsed="false">
      <c r="A38" s="233"/>
      <c r="B38" s="222"/>
      <c r="C38" s="222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22"/>
      <c r="R38" s="222"/>
      <c r="S38" s="222"/>
      <c r="T38" s="230"/>
      <c r="X38" s="222"/>
      <c r="Y38" s="222"/>
      <c r="Z38" s="222"/>
      <c r="AA38" s="222"/>
      <c r="AB38" s="227"/>
      <c r="AC38" s="227"/>
      <c r="AD38" s="227"/>
      <c r="AE38" s="227"/>
      <c r="AF38" s="227"/>
      <c r="AG38" s="227"/>
      <c r="AH38" s="227"/>
      <c r="AI38" s="227"/>
      <c r="AJ38" s="230"/>
      <c r="AK38" s="235"/>
    </row>
    <row r="39" customFormat="false" ht="15" hidden="false" customHeight="true" outlineLevel="0" collapsed="false">
      <c r="A39" s="220"/>
      <c r="B39" s="255" t="s">
        <v>132</v>
      </c>
      <c r="C39" s="255"/>
      <c r="D39" s="257" t="s">
        <v>133</v>
      </c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30"/>
      <c r="P39" s="230"/>
      <c r="Q39" s="217"/>
      <c r="R39" s="217"/>
      <c r="S39" s="217"/>
      <c r="T39" s="258"/>
      <c r="X39" s="230"/>
      <c r="Y39" s="198"/>
      <c r="Z39" s="198"/>
      <c r="AA39" s="198"/>
      <c r="AB39" s="258"/>
      <c r="AC39" s="258"/>
      <c r="AD39" s="258"/>
      <c r="AE39" s="258"/>
      <c r="AF39" s="258"/>
      <c r="AG39" s="258"/>
      <c r="AH39" s="258"/>
      <c r="AI39" s="258"/>
      <c r="AJ39" s="258"/>
      <c r="AK39" s="235"/>
    </row>
    <row r="40" s="198" customFormat="true" ht="29.25" hidden="false" customHeight="true" outlineLevel="0" collapsed="false">
      <c r="A40" s="240"/>
      <c r="B40" s="257" t="s">
        <v>134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39"/>
      <c r="AL40" s="244"/>
    </row>
    <row r="41" s="198" customFormat="true" ht="2.25" hidden="false" customHeight="true" outlineLevel="0" collapsed="false">
      <c r="A41" s="240"/>
      <c r="B41" s="243"/>
      <c r="C41" s="212"/>
      <c r="D41" s="212"/>
      <c r="E41" s="212"/>
      <c r="F41" s="212"/>
      <c r="G41" s="212"/>
      <c r="H41" s="212"/>
      <c r="I41" s="238"/>
      <c r="J41" s="238"/>
      <c r="K41" s="243"/>
      <c r="L41" s="212"/>
      <c r="M41" s="212"/>
      <c r="N41" s="212"/>
      <c r="O41" s="212"/>
      <c r="P41" s="212"/>
      <c r="Q41" s="212"/>
      <c r="R41" s="228"/>
      <c r="S41" s="238"/>
      <c r="T41" s="238"/>
      <c r="U41" s="238"/>
      <c r="V41" s="221"/>
      <c r="W41" s="221"/>
      <c r="X41" s="221"/>
      <c r="Y41" s="221"/>
      <c r="Z41" s="221"/>
      <c r="AA41" s="221"/>
      <c r="AB41" s="221"/>
      <c r="AC41" s="221"/>
      <c r="AD41" s="244"/>
      <c r="AE41" s="238"/>
      <c r="AF41" s="238"/>
      <c r="AG41" s="222"/>
      <c r="AH41" s="222"/>
      <c r="AI41" s="222"/>
      <c r="AJ41" s="222"/>
      <c r="AK41" s="239"/>
      <c r="AL41" s="244"/>
    </row>
    <row r="42" s="198" customFormat="true" ht="19.5" hidden="false" customHeight="true" outlineLevel="0" collapsed="false">
      <c r="A42" s="240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28"/>
      <c r="S42" s="238"/>
      <c r="T42" s="238"/>
      <c r="U42" s="238"/>
      <c r="V42" s="221"/>
      <c r="W42" s="221"/>
      <c r="X42" s="221"/>
      <c r="Y42" s="221"/>
      <c r="Z42" s="221"/>
      <c r="AA42" s="221"/>
      <c r="AB42" s="221"/>
      <c r="AC42" s="221"/>
      <c r="AD42" s="244"/>
      <c r="AE42" s="238"/>
      <c r="AF42" s="238"/>
      <c r="AG42" s="222"/>
      <c r="AH42" s="222"/>
      <c r="AI42" s="222"/>
      <c r="AJ42" s="222"/>
      <c r="AK42" s="239"/>
      <c r="AL42" s="244"/>
    </row>
    <row r="43" s="198" customFormat="true" ht="2.25" hidden="false" customHeight="true" outlineLevel="0" collapsed="false">
      <c r="A43" s="240"/>
      <c r="B43" s="243"/>
      <c r="C43" s="212"/>
      <c r="D43" s="212"/>
      <c r="E43" s="212"/>
      <c r="F43" s="212"/>
      <c r="G43" s="212"/>
      <c r="H43" s="212"/>
      <c r="I43" s="238"/>
      <c r="J43" s="238"/>
      <c r="K43" s="243"/>
      <c r="L43" s="212"/>
      <c r="M43" s="212"/>
      <c r="N43" s="212"/>
      <c r="O43" s="212"/>
      <c r="P43" s="212"/>
      <c r="Q43" s="212"/>
      <c r="R43" s="228"/>
      <c r="S43" s="238"/>
      <c r="T43" s="238"/>
      <c r="U43" s="238"/>
      <c r="V43" s="221"/>
      <c r="W43" s="221"/>
      <c r="X43" s="221"/>
      <c r="Y43" s="221"/>
      <c r="Z43" s="221"/>
      <c r="AA43" s="221"/>
      <c r="AB43" s="221"/>
      <c r="AC43" s="221"/>
      <c r="AD43" s="244"/>
      <c r="AE43" s="238"/>
      <c r="AF43" s="238"/>
      <c r="AG43" s="222"/>
      <c r="AH43" s="222"/>
      <c r="AI43" s="222"/>
      <c r="AJ43" s="222"/>
      <c r="AK43" s="239"/>
      <c r="AL43" s="244"/>
    </row>
    <row r="44" s="198" customFormat="true" ht="15" hidden="false" customHeight="true" outlineLevel="0" collapsed="false">
      <c r="A44" s="240"/>
      <c r="B44" s="239" t="s">
        <v>135</v>
      </c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  <c r="AJ44" s="239"/>
      <c r="AK44" s="239"/>
    </row>
    <row r="45" customFormat="false" ht="2.25" hidden="false" customHeight="true" outlineLevel="0" collapsed="false">
      <c r="A45" s="260"/>
      <c r="B45" s="261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3"/>
    </row>
    <row r="46" customFormat="false" ht="15" hidden="false" customHeight="true" outlineLevel="0" collapsed="false">
      <c r="A46" s="209"/>
      <c r="B46" s="203" t="s">
        <v>136</v>
      </c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5"/>
      <c r="P46" s="265"/>
      <c r="Q46" s="265"/>
      <c r="R46" s="265"/>
      <c r="S46" s="265"/>
      <c r="T46" s="266"/>
      <c r="U46" s="267"/>
      <c r="V46" s="262" t="s">
        <v>137</v>
      </c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8"/>
    </row>
    <row r="47" customFormat="false" ht="15" hidden="false" customHeight="true" outlineLevel="0" collapsed="false">
      <c r="A47" s="209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7"/>
      <c r="V47" s="217"/>
      <c r="W47" s="217"/>
      <c r="X47" s="217"/>
      <c r="Y47" s="217"/>
      <c r="Z47" s="217"/>
      <c r="AA47" s="217"/>
      <c r="AB47" s="217"/>
      <c r="AC47" s="217"/>
      <c r="AD47" s="217"/>
      <c r="AE47" s="218" t="s">
        <v>6</v>
      </c>
      <c r="AF47" s="217"/>
      <c r="AG47" s="217"/>
      <c r="AH47" s="217"/>
      <c r="AI47" s="217"/>
      <c r="AJ47" s="217"/>
      <c r="AK47" s="268"/>
    </row>
    <row r="48" customFormat="false" ht="28.5" hidden="false" customHeight="true" outlineLevel="0" collapsed="false">
      <c r="A48" s="209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7"/>
      <c r="V48" s="270" t="s">
        <v>138</v>
      </c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68"/>
    </row>
    <row r="49" customFormat="false" ht="15" hidden="false" customHeight="true" outlineLevel="0" collapsed="false">
      <c r="A49" s="209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8"/>
      <c r="AG49" s="218"/>
      <c r="AH49" s="218"/>
      <c r="AI49" s="218"/>
      <c r="AJ49" s="218"/>
      <c r="AK49" s="268"/>
    </row>
    <row r="50" customFormat="false" ht="20.25" hidden="false" customHeight="true" outlineLevel="0" collapsed="false">
      <c r="A50" s="20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38"/>
      <c r="V50" s="262" t="s">
        <v>139</v>
      </c>
      <c r="W50" s="262"/>
      <c r="X50" s="262"/>
      <c r="Y50" s="262"/>
      <c r="Z50" s="262"/>
      <c r="AA50" s="238"/>
      <c r="AB50" s="238"/>
      <c r="AC50" s="238"/>
      <c r="AD50" s="238"/>
      <c r="AE50" s="238"/>
      <c r="AF50" s="198"/>
      <c r="AG50" s="198"/>
      <c r="AH50" s="198"/>
      <c r="AI50" s="198"/>
      <c r="AJ50" s="198"/>
      <c r="AK50" s="271"/>
    </row>
    <row r="51" customFormat="false" ht="15" hidden="false" customHeight="true" outlineLevel="0" collapsed="false">
      <c r="A51" s="209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198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198"/>
      <c r="AG51" s="198"/>
      <c r="AH51" s="198"/>
      <c r="AI51" s="198"/>
      <c r="AJ51" s="198"/>
      <c r="AK51" s="216"/>
    </row>
    <row r="52" customFormat="false" ht="2.25" hidden="false" customHeight="true" outlineLevel="0" collapsed="false">
      <c r="A52" s="209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216"/>
    </row>
    <row r="53" customFormat="false" ht="12.75" hidden="false" customHeight="true" outlineLevel="0" collapsed="false">
      <c r="A53" s="272"/>
      <c r="B53" s="273" t="s">
        <v>140</v>
      </c>
      <c r="C53" s="273"/>
      <c r="D53" s="273"/>
      <c r="E53" s="273"/>
      <c r="F53" s="273"/>
      <c r="G53" s="273"/>
      <c r="H53" s="273"/>
      <c r="I53" s="273"/>
      <c r="J53" s="273"/>
      <c r="K53" s="273" t="s">
        <v>141</v>
      </c>
      <c r="L53" s="273"/>
      <c r="M53" s="273"/>
      <c r="N53" s="273"/>
      <c r="O53" s="273"/>
      <c r="P53" s="273"/>
      <c r="Q53" s="273"/>
      <c r="R53" s="273"/>
      <c r="S53" s="273"/>
      <c r="T53" s="273"/>
      <c r="U53" s="238"/>
      <c r="V53" s="270" t="s">
        <v>142</v>
      </c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198"/>
      <c r="AH53" s="198"/>
      <c r="AI53" s="198"/>
      <c r="AJ53" s="198"/>
      <c r="AK53" s="216"/>
    </row>
    <row r="54" customFormat="false" ht="15" hidden="false" customHeight="true" outlineLevel="0" collapsed="false">
      <c r="A54" s="20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38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198"/>
      <c r="AH54" s="198"/>
      <c r="AI54" s="198"/>
      <c r="AJ54" s="198"/>
      <c r="AK54" s="216"/>
    </row>
    <row r="55" customFormat="false" ht="2.25" hidden="false" customHeight="true" outlineLevel="0" collapsed="false">
      <c r="A55" s="209"/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3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198"/>
      <c r="AG55" s="198"/>
      <c r="AH55" s="198"/>
      <c r="AI55" s="198"/>
      <c r="AJ55" s="198"/>
      <c r="AK55" s="216"/>
    </row>
    <row r="56" customFormat="false" ht="11.25" hidden="false" customHeight="true" outlineLevel="0" collapsed="false">
      <c r="A56" s="272"/>
      <c r="B56" s="273" t="s">
        <v>143</v>
      </c>
      <c r="C56" s="273"/>
      <c r="D56" s="273"/>
      <c r="E56" s="273"/>
      <c r="F56" s="273"/>
      <c r="G56" s="273"/>
      <c r="H56" s="273"/>
      <c r="I56" s="273"/>
      <c r="J56" s="273"/>
      <c r="K56" s="274"/>
      <c r="L56" s="274"/>
      <c r="M56" s="274"/>
      <c r="N56" s="274"/>
      <c r="O56" s="238"/>
      <c r="P56" s="238"/>
      <c r="Q56" s="238"/>
      <c r="R56" s="238"/>
      <c r="S56" s="238"/>
      <c r="T56" s="238"/>
      <c r="U56" s="198"/>
      <c r="V56" s="212" t="s">
        <v>144</v>
      </c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198"/>
      <c r="AI56" s="198"/>
      <c r="AJ56" s="198"/>
      <c r="AK56" s="268"/>
    </row>
    <row r="57" customFormat="false" ht="15" hidden="false" customHeight="true" outlineLevel="0" collapsed="false">
      <c r="A57" s="209"/>
      <c r="B57" s="275" t="s">
        <v>63</v>
      </c>
      <c r="C57" s="275"/>
      <c r="D57" s="275"/>
      <c r="E57" s="275"/>
      <c r="F57" s="275"/>
      <c r="G57" s="275"/>
      <c r="H57" s="275"/>
      <c r="I57" s="275"/>
      <c r="J57" s="275"/>
      <c r="K57" s="212"/>
      <c r="L57" s="238"/>
      <c r="M57" s="238"/>
      <c r="N57" s="238"/>
      <c r="O57" s="228"/>
      <c r="P57" s="238"/>
      <c r="Q57" s="238"/>
      <c r="R57" s="198"/>
      <c r="S57" s="198"/>
      <c r="T57" s="198"/>
      <c r="U57" s="238"/>
      <c r="V57" s="276"/>
      <c r="W57" s="217"/>
      <c r="X57" s="217"/>
      <c r="Y57" s="217"/>
      <c r="Z57" s="217"/>
      <c r="AA57" s="217"/>
      <c r="AB57" s="217"/>
      <c r="AC57" s="217"/>
      <c r="AD57" s="217"/>
      <c r="AE57" s="277"/>
      <c r="AF57" s="218"/>
      <c r="AG57" s="278"/>
      <c r="AH57" s="198"/>
      <c r="AI57" s="198"/>
      <c r="AJ57" s="198"/>
      <c r="AK57" s="268"/>
    </row>
    <row r="58" customFormat="false" ht="2.25" hidden="false" customHeight="true" outlineLevel="0" collapsed="false">
      <c r="A58" s="253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218"/>
      <c r="M58" s="218"/>
      <c r="N58" s="238"/>
      <c r="O58" s="238"/>
      <c r="P58" s="238"/>
      <c r="Q58" s="238"/>
      <c r="R58" s="238"/>
      <c r="S58" s="238"/>
      <c r="T58" s="238"/>
      <c r="U58" s="23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56"/>
      <c r="AH58" s="212"/>
      <c r="AI58" s="212"/>
      <c r="AJ58" s="212"/>
      <c r="AK58" s="268"/>
    </row>
    <row r="59" customFormat="false" ht="3" hidden="false" customHeight="true" outlineLevel="0" collapsed="false">
      <c r="A59" s="279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198"/>
      <c r="N59" s="198"/>
      <c r="O59" s="198"/>
      <c r="P59" s="198"/>
      <c r="Q59" s="238"/>
      <c r="R59" s="228"/>
      <c r="S59" s="238"/>
      <c r="T59" s="212"/>
      <c r="U59" s="212"/>
      <c r="V59" s="212"/>
      <c r="W59" s="212"/>
      <c r="X59" s="212"/>
      <c r="Y59" s="212"/>
      <c r="Z59" s="212"/>
      <c r="AA59" s="270"/>
      <c r="AB59" s="270"/>
      <c r="AC59" s="270"/>
      <c r="AD59" s="270"/>
      <c r="AE59" s="270"/>
      <c r="AF59" s="270"/>
      <c r="AG59" s="270"/>
      <c r="AH59" s="244"/>
      <c r="AI59" s="274"/>
      <c r="AJ59" s="198"/>
      <c r="AK59" s="268"/>
    </row>
    <row r="60" customFormat="false" ht="11.25" hidden="false" customHeight="true" outlineLevel="0" collapsed="false">
      <c r="A60" s="272"/>
      <c r="B60" s="280"/>
      <c r="C60" s="280"/>
      <c r="D60" s="280"/>
      <c r="E60" s="280"/>
      <c r="F60" s="280"/>
      <c r="G60" s="280"/>
      <c r="H60" s="280"/>
      <c r="I60" s="280"/>
      <c r="J60" s="280"/>
      <c r="K60" s="274"/>
      <c r="L60" s="274"/>
      <c r="M60" s="274"/>
      <c r="N60" s="274"/>
      <c r="O60" s="238"/>
      <c r="P60" s="238"/>
      <c r="Q60" s="238"/>
      <c r="R60" s="238"/>
      <c r="S60" s="238"/>
      <c r="T60" s="238"/>
      <c r="U60" s="198"/>
      <c r="V60" s="281" t="s">
        <v>145</v>
      </c>
      <c r="W60" s="281"/>
      <c r="X60" s="281"/>
      <c r="Y60" s="281"/>
      <c r="Z60" s="228"/>
      <c r="AA60" s="228"/>
      <c r="AB60" s="228"/>
      <c r="AC60" s="228"/>
      <c r="AD60" s="228"/>
      <c r="AE60" s="228"/>
      <c r="AF60" s="228"/>
      <c r="AG60" s="228"/>
      <c r="AH60" s="198"/>
      <c r="AI60" s="198"/>
      <c r="AJ60" s="198"/>
      <c r="AK60" s="268"/>
    </row>
    <row r="61" customFormat="false" ht="15" hidden="false" customHeight="true" outlineLevel="0" collapsed="false">
      <c r="A61" s="279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198"/>
      <c r="N61" s="198"/>
      <c r="O61" s="198"/>
      <c r="P61" s="198"/>
      <c r="Q61" s="238"/>
      <c r="R61" s="228"/>
      <c r="S61" s="238"/>
      <c r="T61" s="212"/>
      <c r="U61" s="212"/>
      <c r="V61" s="282" t="s">
        <v>63</v>
      </c>
      <c r="W61" s="282"/>
      <c r="X61" s="282"/>
      <c r="Y61" s="282"/>
      <c r="Z61" s="282"/>
      <c r="AA61" s="282"/>
      <c r="AB61" s="282"/>
      <c r="AC61" s="270"/>
      <c r="AD61" s="270"/>
      <c r="AE61" s="270"/>
      <c r="AF61" s="270"/>
      <c r="AG61" s="270"/>
      <c r="AH61" s="244"/>
      <c r="AI61" s="274"/>
      <c r="AJ61" s="198"/>
      <c r="AK61" s="268"/>
    </row>
    <row r="62" customFormat="false" ht="4.5" hidden="false" customHeight="true" outlineLevel="0" collapsed="false">
      <c r="A62" s="279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198"/>
      <c r="N62" s="198"/>
      <c r="O62" s="198"/>
      <c r="P62" s="198"/>
      <c r="Q62" s="238"/>
      <c r="R62" s="228"/>
      <c r="S62" s="238"/>
      <c r="T62" s="212"/>
      <c r="U62" s="212"/>
      <c r="V62" s="218"/>
      <c r="W62" s="218"/>
      <c r="X62" s="218"/>
      <c r="Y62" s="218"/>
      <c r="Z62" s="218"/>
      <c r="AA62" s="218"/>
      <c r="AB62" s="218"/>
      <c r="AC62" s="270"/>
      <c r="AD62" s="270"/>
      <c r="AE62" s="270"/>
      <c r="AF62" s="270"/>
      <c r="AG62" s="270"/>
      <c r="AH62" s="244"/>
      <c r="AI62" s="274"/>
      <c r="AJ62" s="198"/>
      <c r="AK62" s="268"/>
    </row>
    <row r="63" s="287" customFormat="true" ht="15" hidden="false" customHeight="true" outlineLevel="0" collapsed="false">
      <c r="A63" s="283"/>
      <c r="B63" s="284" t="s">
        <v>146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4"/>
      <c r="O63" s="284"/>
      <c r="P63" s="284"/>
      <c r="Q63" s="284"/>
      <c r="R63" s="284"/>
      <c r="S63" s="284"/>
      <c r="T63" s="284"/>
      <c r="U63" s="285"/>
      <c r="V63" s="285"/>
      <c r="W63" s="223" t="s">
        <v>24</v>
      </c>
      <c r="X63" s="223"/>
      <c r="Y63" s="224"/>
      <c r="Z63" s="225" t="s">
        <v>29</v>
      </c>
      <c r="AA63" s="225"/>
      <c r="AB63" s="226" t="str">
        <f aca="false">IF(Y63="x","","x")</f>
        <v>x</v>
      </c>
      <c r="AC63" s="285"/>
      <c r="AD63" s="285"/>
      <c r="AE63" s="285"/>
      <c r="AF63" s="285"/>
      <c r="AG63" s="285"/>
      <c r="AH63" s="285"/>
      <c r="AI63" s="285"/>
      <c r="AJ63" s="285"/>
      <c r="AK63" s="286"/>
    </row>
    <row r="64" s="287" customFormat="true" ht="2.25" hidden="false" customHeight="true" outlineLevel="0" collapsed="false">
      <c r="A64" s="283"/>
      <c r="B64" s="288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6"/>
    </row>
    <row r="65" s="287" customFormat="true" ht="44.25" hidden="false" customHeight="true" outlineLevel="0" collapsed="false">
      <c r="A65" s="283"/>
      <c r="B65" s="284" t="s">
        <v>147</v>
      </c>
      <c r="C65" s="284"/>
      <c r="D65" s="284"/>
      <c r="E65" s="284"/>
      <c r="F65" s="284"/>
      <c r="G65" s="284"/>
      <c r="H65" s="284"/>
      <c r="I65" s="285"/>
      <c r="J65" s="284" t="s">
        <v>148</v>
      </c>
      <c r="K65" s="284"/>
      <c r="L65" s="284"/>
      <c r="M65" s="284"/>
      <c r="N65" s="284"/>
      <c r="O65" s="284"/>
      <c r="P65" s="284"/>
      <c r="Q65" s="284"/>
      <c r="R65" s="284"/>
      <c r="S65" s="284" t="s">
        <v>149</v>
      </c>
      <c r="T65" s="284"/>
      <c r="U65" s="284"/>
      <c r="V65" s="284"/>
      <c r="W65" s="284"/>
      <c r="X65" s="284"/>
      <c r="Y65" s="284"/>
      <c r="Z65" s="284"/>
      <c r="AA65" s="284"/>
      <c r="AB65" s="284"/>
      <c r="AC65" s="284"/>
      <c r="AD65" s="278"/>
      <c r="AE65" s="278"/>
      <c r="AF65" s="278"/>
      <c r="AG65" s="278"/>
      <c r="AH65" s="278" t="s">
        <v>150</v>
      </c>
      <c r="AI65" s="278"/>
      <c r="AJ65" s="278"/>
      <c r="AK65" s="286"/>
    </row>
    <row r="66" s="287" customFormat="true" ht="2.25" hidden="false" customHeight="true" outlineLevel="0" collapsed="false">
      <c r="A66" s="283"/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9"/>
      <c r="N66" s="289"/>
      <c r="O66" s="289"/>
      <c r="P66" s="289"/>
      <c r="Q66" s="289"/>
      <c r="R66" s="289"/>
      <c r="S66" s="289"/>
      <c r="T66" s="278"/>
      <c r="U66" s="278"/>
      <c r="V66" s="278"/>
      <c r="W66" s="278"/>
      <c r="X66" s="278"/>
      <c r="Y66" s="278"/>
      <c r="Z66" s="278"/>
      <c r="AA66" s="278"/>
      <c r="AB66" s="278"/>
      <c r="AC66" s="278"/>
      <c r="AD66" s="278"/>
      <c r="AE66" s="278"/>
      <c r="AF66" s="278"/>
      <c r="AG66" s="278"/>
      <c r="AH66" s="278"/>
      <c r="AI66" s="278"/>
      <c r="AJ66" s="278"/>
      <c r="AK66" s="286"/>
    </row>
    <row r="67" s="287" customFormat="true" ht="15" hidden="false" customHeight="true" outlineLevel="0" collapsed="false">
      <c r="A67" s="283"/>
      <c r="B67" s="290" t="s">
        <v>151</v>
      </c>
      <c r="C67" s="290"/>
      <c r="D67" s="290"/>
      <c r="E67" s="290"/>
      <c r="F67" s="290"/>
      <c r="G67" s="290"/>
      <c r="H67" s="290"/>
      <c r="I67" s="291"/>
      <c r="J67" s="292"/>
      <c r="K67" s="292"/>
      <c r="L67" s="290" t="s">
        <v>152</v>
      </c>
      <c r="M67" s="292"/>
      <c r="N67" s="292"/>
      <c r="O67" s="290" t="s">
        <v>152</v>
      </c>
      <c r="P67" s="292"/>
      <c r="Q67" s="291"/>
      <c r="R67" s="291"/>
      <c r="S67" s="292" t="s">
        <v>63</v>
      </c>
      <c r="T67" s="292"/>
      <c r="U67" s="292"/>
      <c r="V67" s="292"/>
      <c r="W67" s="292"/>
      <c r="X67" s="292"/>
      <c r="Y67" s="292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86"/>
    </row>
    <row r="68" customFormat="false" ht="4.5" hidden="false" customHeight="true" outlineLevel="0" collapsed="false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5"/>
    </row>
    <row r="69" customFormat="false" ht="3" hidden="true" customHeight="true" outlineLevel="0" collapsed="false">
      <c r="A69" s="293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96"/>
      <c r="AC69" s="296"/>
      <c r="AD69" s="296"/>
      <c r="AE69" s="296"/>
      <c r="AF69" s="296"/>
      <c r="AG69" s="296"/>
      <c r="AH69" s="296"/>
      <c r="AI69" s="296"/>
      <c r="AJ69" s="296"/>
      <c r="AK69" s="295"/>
    </row>
    <row r="70" customFormat="false" ht="24" hidden="false" customHeight="true" outlineLevel="0" collapsed="false">
      <c r="A70" s="293"/>
      <c r="B70" s="297" t="s">
        <v>153</v>
      </c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7"/>
      <c r="AJ70" s="297"/>
      <c r="AK70" s="295"/>
    </row>
    <row r="71" customFormat="false" ht="6" hidden="false" customHeight="true" outlineLevel="0" collapsed="false">
      <c r="A71" s="298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299"/>
      <c r="AG71" s="299"/>
      <c r="AH71" s="299"/>
      <c r="AI71" s="299"/>
      <c r="AJ71" s="299"/>
      <c r="AK71" s="300"/>
    </row>
    <row r="72" customFormat="false" ht="6" hidden="false" customHeight="true" outlineLevel="0" collapsed="false">
      <c r="A72" s="301"/>
      <c r="B72" s="296"/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6"/>
      <c r="AK72" s="302"/>
    </row>
    <row r="73" customFormat="false" ht="6" hidden="false" customHeight="true" outlineLevel="0" collapsed="false">
      <c r="A73" s="303"/>
      <c r="B73" s="304"/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5"/>
    </row>
    <row r="74" customFormat="false" ht="22.5" hidden="false" customHeight="true" outlineLevel="0" collapsed="false">
      <c r="A74" s="306"/>
      <c r="B74" s="236" t="s">
        <v>154</v>
      </c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9"/>
    </row>
    <row r="75" customFormat="false" ht="2.25" hidden="false" customHeight="true" outlineLevel="0" collapsed="false">
      <c r="A75" s="209"/>
      <c r="B75" s="307"/>
      <c r="C75" s="307"/>
      <c r="D75" s="307"/>
      <c r="E75" s="307"/>
      <c r="F75" s="307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308"/>
      <c r="AD75" s="308"/>
      <c r="AE75" s="308"/>
      <c r="AF75" s="308"/>
      <c r="AG75" s="308"/>
      <c r="AH75" s="308"/>
      <c r="AI75" s="308"/>
      <c r="AJ75" s="308"/>
      <c r="AK75" s="214"/>
    </row>
    <row r="76" s="312" customFormat="true" ht="10.5" hidden="false" customHeight="true" outlineLevel="0" collapsed="false">
      <c r="A76" s="309"/>
      <c r="B76" s="310" t="s">
        <v>155</v>
      </c>
      <c r="C76" s="310"/>
      <c r="D76" s="310"/>
      <c r="E76" s="310"/>
      <c r="F76" s="310"/>
      <c r="G76" s="310"/>
      <c r="H76" s="310"/>
      <c r="I76" s="310" t="s">
        <v>156</v>
      </c>
      <c r="J76" s="310"/>
      <c r="K76" s="310"/>
      <c r="L76" s="310"/>
      <c r="M76" s="310"/>
      <c r="N76" s="310"/>
      <c r="O76" s="310"/>
      <c r="P76" s="310"/>
      <c r="Q76" s="310"/>
      <c r="R76" s="310"/>
      <c r="S76" s="310" t="s">
        <v>157</v>
      </c>
      <c r="T76" s="310"/>
      <c r="U76" s="310"/>
      <c r="V76" s="310"/>
      <c r="W76" s="310"/>
      <c r="X76" s="310"/>
      <c r="Y76" s="310"/>
      <c r="Z76" s="310"/>
      <c r="AA76" s="310" t="s">
        <v>158</v>
      </c>
      <c r="AB76" s="310"/>
      <c r="AC76" s="310"/>
      <c r="AD76" s="310"/>
      <c r="AE76" s="310"/>
      <c r="AF76" s="310"/>
      <c r="AG76" s="310"/>
      <c r="AH76" s="310"/>
      <c r="AI76" s="310"/>
      <c r="AJ76" s="310"/>
      <c r="AK76" s="311"/>
    </row>
    <row r="77" s="316" customFormat="true" ht="15.95" hidden="false" customHeight="true" outlineLevel="0" collapsed="false">
      <c r="A77" s="313"/>
      <c r="B77" s="314" t="s">
        <v>159</v>
      </c>
      <c r="C77" s="314"/>
      <c r="D77" s="314"/>
      <c r="E77" s="314"/>
      <c r="F77" s="314"/>
      <c r="G77" s="314"/>
      <c r="H77" s="314"/>
      <c r="I77" s="275" t="s">
        <v>63</v>
      </c>
      <c r="J77" s="275"/>
      <c r="K77" s="275"/>
      <c r="L77" s="275"/>
      <c r="M77" s="275"/>
      <c r="N77" s="275"/>
      <c r="O77" s="275"/>
      <c r="P77" s="275"/>
      <c r="Q77" s="275"/>
      <c r="R77" s="275"/>
      <c r="S77" s="269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  <c r="AK77" s="315"/>
    </row>
    <row r="78" s="319" customFormat="true" ht="10.5" hidden="false" customHeight="true" outlineLevel="0" collapsed="false">
      <c r="A78" s="317"/>
      <c r="B78" s="310" t="s">
        <v>160</v>
      </c>
      <c r="C78" s="310"/>
      <c r="D78" s="310"/>
      <c r="E78" s="310"/>
      <c r="F78" s="310"/>
      <c r="G78" s="310"/>
      <c r="H78" s="310"/>
      <c r="I78" s="310" t="s">
        <v>161</v>
      </c>
      <c r="J78" s="310"/>
      <c r="K78" s="310"/>
      <c r="L78" s="310"/>
      <c r="M78" s="310"/>
      <c r="N78" s="310"/>
      <c r="O78" s="310"/>
      <c r="P78" s="310"/>
      <c r="Q78" s="310"/>
      <c r="R78" s="310"/>
      <c r="S78" s="310" t="s">
        <v>162</v>
      </c>
      <c r="T78" s="310"/>
      <c r="U78" s="310"/>
      <c r="V78" s="310"/>
      <c r="W78" s="310"/>
      <c r="X78" s="310"/>
      <c r="Y78" s="310"/>
      <c r="Z78" s="310"/>
      <c r="AA78" s="310" t="s">
        <v>163</v>
      </c>
      <c r="AB78" s="310"/>
      <c r="AC78" s="310"/>
      <c r="AD78" s="310"/>
      <c r="AE78" s="310"/>
      <c r="AF78" s="310"/>
      <c r="AG78" s="310"/>
      <c r="AH78" s="310"/>
      <c r="AI78" s="310"/>
      <c r="AJ78" s="310"/>
      <c r="AK78" s="318"/>
    </row>
    <row r="79" s="316" customFormat="true" ht="15.95" hidden="false" customHeight="true" outlineLevel="0" collapsed="false">
      <c r="A79" s="313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  <c r="AK79" s="315"/>
    </row>
    <row r="80" s="322" customFormat="true" ht="10.5" hidden="false" customHeight="true" outlineLevel="0" collapsed="false">
      <c r="A80" s="320"/>
      <c r="B80" s="310" t="s">
        <v>164</v>
      </c>
      <c r="C80" s="310"/>
      <c r="D80" s="310"/>
      <c r="E80" s="310"/>
      <c r="F80" s="310"/>
      <c r="G80" s="310"/>
      <c r="H80" s="310"/>
      <c r="I80" s="310" t="s">
        <v>165</v>
      </c>
      <c r="J80" s="310"/>
      <c r="K80" s="310"/>
      <c r="L80" s="310"/>
      <c r="M80" s="310"/>
      <c r="N80" s="310"/>
      <c r="O80" s="310"/>
      <c r="P80" s="310"/>
      <c r="Q80" s="310"/>
      <c r="R80" s="310"/>
      <c r="S80" s="310" t="s">
        <v>166</v>
      </c>
      <c r="T80" s="310"/>
      <c r="U80" s="310"/>
      <c r="V80" s="310"/>
      <c r="W80" s="310"/>
      <c r="X80" s="310"/>
      <c r="Y80" s="310"/>
      <c r="Z80" s="310"/>
      <c r="AA80" s="310" t="s">
        <v>167</v>
      </c>
      <c r="AB80" s="310"/>
      <c r="AC80" s="310"/>
      <c r="AD80" s="310"/>
      <c r="AE80" s="310"/>
      <c r="AF80" s="310"/>
      <c r="AG80" s="310"/>
      <c r="AH80" s="310"/>
      <c r="AI80" s="310"/>
      <c r="AJ80" s="310"/>
      <c r="AK80" s="321"/>
    </row>
    <row r="81" s="326" customFormat="true" ht="15.95" hidden="false" customHeight="true" outlineLevel="0" collapsed="false">
      <c r="A81" s="323"/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D81" s="324"/>
      <c r="AE81" s="324"/>
      <c r="AF81" s="324"/>
      <c r="AG81" s="324"/>
      <c r="AH81" s="324"/>
      <c r="AI81" s="324"/>
      <c r="AJ81" s="324"/>
      <c r="AK81" s="325"/>
    </row>
    <row r="82" s="312" customFormat="true" ht="10.5" hidden="false" customHeight="true" outlineLevel="0" collapsed="false">
      <c r="A82" s="309"/>
      <c r="B82" s="310" t="s">
        <v>168</v>
      </c>
      <c r="C82" s="310"/>
      <c r="D82" s="310"/>
      <c r="E82" s="310"/>
      <c r="F82" s="310"/>
      <c r="G82" s="310"/>
      <c r="H82" s="310"/>
      <c r="I82" s="310"/>
      <c r="J82" s="310"/>
      <c r="K82" s="310"/>
      <c r="L82" s="310"/>
      <c r="M82" s="310"/>
      <c r="N82" s="310"/>
      <c r="O82" s="310"/>
      <c r="P82" s="310"/>
      <c r="Q82" s="310"/>
      <c r="R82" s="310"/>
      <c r="S82" s="327" t="s">
        <v>169</v>
      </c>
      <c r="T82" s="327"/>
      <c r="U82" s="327"/>
      <c r="V82" s="327"/>
      <c r="W82" s="327"/>
      <c r="X82" s="327"/>
      <c r="Y82" s="327"/>
      <c r="Z82" s="327"/>
      <c r="AA82" s="327"/>
      <c r="AB82" s="327"/>
      <c r="AC82" s="327"/>
      <c r="AD82" s="327"/>
      <c r="AE82" s="327"/>
      <c r="AF82" s="327"/>
      <c r="AG82" s="327"/>
      <c r="AH82" s="327"/>
      <c r="AI82" s="327"/>
      <c r="AJ82" s="327"/>
      <c r="AK82" s="311"/>
    </row>
    <row r="83" s="316" customFormat="true" ht="15.95" hidden="false" customHeight="true" outlineLevel="0" collapsed="false">
      <c r="A83" s="313"/>
      <c r="B83" s="269"/>
      <c r="C83" s="269"/>
      <c r="D83" s="269"/>
      <c r="E83" s="269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  <c r="AK83" s="315"/>
    </row>
    <row r="84" customFormat="false" ht="3" hidden="false" customHeight="true" outlineLevel="0" collapsed="false">
      <c r="A84" s="328"/>
      <c r="B84" s="329"/>
      <c r="C84" s="329"/>
      <c r="D84" s="329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30"/>
    </row>
    <row r="85" s="198" customFormat="true" ht="13.5" hidden="false" customHeight="true" outlineLevel="0" collapsed="false">
      <c r="A85" s="331"/>
      <c r="B85" s="332" t="s">
        <v>170</v>
      </c>
      <c r="C85" s="332"/>
      <c r="D85" s="332"/>
      <c r="E85" s="332"/>
      <c r="F85" s="332"/>
      <c r="G85" s="332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</row>
    <row r="86" customFormat="false" ht="2.25" hidden="false" customHeight="true" outlineLevel="0" collapsed="false">
      <c r="A86" s="260"/>
      <c r="B86" s="261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  <c r="AH86" s="262"/>
      <c r="AI86" s="262"/>
      <c r="AJ86" s="262"/>
      <c r="AK86" s="239"/>
    </row>
    <row r="87" s="312" customFormat="true" ht="11.25" hidden="false" customHeight="true" outlineLevel="0" collapsed="false">
      <c r="A87" s="309"/>
      <c r="B87" s="310" t="s">
        <v>171</v>
      </c>
      <c r="C87" s="310"/>
      <c r="D87" s="310"/>
      <c r="E87" s="310"/>
      <c r="F87" s="310"/>
      <c r="G87" s="310"/>
      <c r="H87" s="310"/>
      <c r="I87" s="310" t="s">
        <v>172</v>
      </c>
      <c r="J87" s="310"/>
      <c r="K87" s="310"/>
      <c r="L87" s="310"/>
      <c r="M87" s="310"/>
      <c r="N87" s="310"/>
      <c r="O87" s="310"/>
      <c r="P87" s="310"/>
      <c r="Q87" s="310"/>
      <c r="R87" s="310"/>
      <c r="S87" s="310" t="s">
        <v>173</v>
      </c>
      <c r="T87" s="310"/>
      <c r="U87" s="310"/>
      <c r="V87" s="310"/>
      <c r="W87" s="310"/>
      <c r="X87" s="310"/>
      <c r="Y87" s="310"/>
      <c r="Z87" s="310"/>
      <c r="AA87" s="310" t="s">
        <v>174</v>
      </c>
      <c r="AB87" s="310"/>
      <c r="AC87" s="310"/>
      <c r="AD87" s="310"/>
      <c r="AE87" s="310"/>
      <c r="AF87" s="310"/>
      <c r="AG87" s="310"/>
      <c r="AH87" s="310"/>
      <c r="AI87" s="310"/>
      <c r="AJ87" s="310"/>
      <c r="AK87" s="311"/>
    </row>
    <row r="88" s="316" customFormat="true" ht="15.95" hidden="false" customHeight="true" outlineLevel="0" collapsed="false">
      <c r="A88" s="313"/>
      <c r="B88" s="275" t="s">
        <v>63</v>
      </c>
      <c r="C88" s="275"/>
      <c r="D88" s="275"/>
      <c r="E88" s="275"/>
      <c r="F88" s="275"/>
      <c r="G88" s="275"/>
      <c r="H88" s="275"/>
      <c r="I88" s="275" t="str">
        <f aca="false">IF(B88&lt;&gt;"Polska","nie dotyczy","(wybierz z listy)")</f>
        <v>nie dotyczy</v>
      </c>
      <c r="J88" s="275"/>
      <c r="K88" s="275"/>
      <c r="L88" s="275"/>
      <c r="M88" s="275"/>
      <c r="N88" s="275"/>
      <c r="O88" s="275"/>
      <c r="P88" s="275"/>
      <c r="Q88" s="275"/>
      <c r="R88" s="275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  <c r="AK88" s="315"/>
    </row>
    <row r="89" s="319" customFormat="true" ht="11.25" hidden="false" customHeight="true" outlineLevel="0" collapsed="false">
      <c r="A89" s="317"/>
      <c r="B89" s="310" t="s">
        <v>175</v>
      </c>
      <c r="C89" s="310"/>
      <c r="D89" s="310"/>
      <c r="E89" s="310"/>
      <c r="F89" s="310"/>
      <c r="G89" s="310"/>
      <c r="H89" s="310"/>
      <c r="I89" s="310" t="s">
        <v>176</v>
      </c>
      <c r="J89" s="310"/>
      <c r="K89" s="310"/>
      <c r="L89" s="310"/>
      <c r="M89" s="310"/>
      <c r="N89" s="310"/>
      <c r="O89" s="310"/>
      <c r="P89" s="310"/>
      <c r="Q89" s="310"/>
      <c r="R89" s="310"/>
      <c r="S89" s="310" t="s">
        <v>177</v>
      </c>
      <c r="T89" s="310"/>
      <c r="U89" s="310"/>
      <c r="V89" s="310"/>
      <c r="W89" s="310"/>
      <c r="X89" s="310"/>
      <c r="Y89" s="310"/>
      <c r="Z89" s="310"/>
      <c r="AA89" s="310" t="s">
        <v>178</v>
      </c>
      <c r="AB89" s="310"/>
      <c r="AC89" s="310"/>
      <c r="AD89" s="310"/>
      <c r="AE89" s="310"/>
      <c r="AF89" s="310"/>
      <c r="AG89" s="310"/>
      <c r="AH89" s="310"/>
      <c r="AI89" s="310"/>
      <c r="AJ89" s="310"/>
      <c r="AK89" s="318"/>
    </row>
    <row r="90" s="316" customFormat="true" ht="15.95" hidden="false" customHeight="true" outlineLevel="0" collapsed="false">
      <c r="A90" s="313"/>
      <c r="B90" s="269"/>
      <c r="C90" s="269"/>
      <c r="D90" s="269"/>
      <c r="E90" s="269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  <c r="AK90" s="315"/>
    </row>
    <row r="91" s="322" customFormat="true" ht="11.25" hidden="false" customHeight="true" outlineLevel="0" collapsed="false">
      <c r="A91" s="320"/>
      <c r="B91" s="310" t="s">
        <v>179</v>
      </c>
      <c r="C91" s="310"/>
      <c r="D91" s="310"/>
      <c r="E91" s="310"/>
      <c r="F91" s="310"/>
      <c r="G91" s="310"/>
      <c r="H91" s="310"/>
      <c r="I91" s="310" t="s">
        <v>180</v>
      </c>
      <c r="J91" s="310"/>
      <c r="K91" s="310"/>
      <c r="L91" s="310"/>
      <c r="M91" s="310"/>
      <c r="N91" s="310"/>
      <c r="O91" s="310"/>
      <c r="P91" s="310"/>
      <c r="Q91" s="310"/>
      <c r="R91" s="310"/>
      <c r="S91" s="310" t="s">
        <v>181</v>
      </c>
      <c r="T91" s="310"/>
      <c r="U91" s="310"/>
      <c r="V91" s="310"/>
      <c r="W91" s="310"/>
      <c r="X91" s="310"/>
      <c r="Y91" s="310"/>
      <c r="Z91" s="310"/>
      <c r="AA91" s="310" t="s">
        <v>182</v>
      </c>
      <c r="AB91" s="310"/>
      <c r="AC91" s="310"/>
      <c r="AD91" s="310"/>
      <c r="AE91" s="310"/>
      <c r="AF91" s="310"/>
      <c r="AG91" s="310"/>
      <c r="AH91" s="310"/>
      <c r="AI91" s="310"/>
      <c r="AJ91" s="310"/>
      <c r="AK91" s="321"/>
    </row>
    <row r="92" s="326" customFormat="true" ht="15.95" hidden="false" customHeight="true" outlineLevel="0" collapsed="false">
      <c r="A92" s="323"/>
      <c r="B92" s="269"/>
      <c r="C92" s="269"/>
      <c r="D92" s="269"/>
      <c r="E92" s="269"/>
      <c r="F92" s="269"/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324"/>
      <c r="T92" s="324"/>
      <c r="U92" s="324"/>
      <c r="V92" s="324"/>
      <c r="W92" s="324"/>
      <c r="X92" s="324"/>
      <c r="Y92" s="324"/>
      <c r="Z92" s="324"/>
      <c r="AA92" s="324"/>
      <c r="AB92" s="324"/>
      <c r="AC92" s="324"/>
      <c r="AD92" s="324"/>
      <c r="AE92" s="324"/>
      <c r="AF92" s="324"/>
      <c r="AG92" s="324"/>
      <c r="AH92" s="324"/>
      <c r="AI92" s="324"/>
      <c r="AJ92" s="324"/>
      <c r="AK92" s="325"/>
    </row>
    <row r="93" s="312" customFormat="true" ht="10.5" hidden="false" customHeight="true" outlineLevel="0" collapsed="false">
      <c r="A93" s="309"/>
      <c r="B93" s="273" t="s">
        <v>183</v>
      </c>
      <c r="C93" s="273"/>
      <c r="D93" s="273"/>
      <c r="E93" s="273"/>
      <c r="F93" s="273"/>
      <c r="G93" s="273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333" t="s">
        <v>184</v>
      </c>
      <c r="T93" s="333"/>
      <c r="U93" s="333"/>
      <c r="V93" s="333"/>
      <c r="W93" s="333"/>
      <c r="X93" s="333"/>
      <c r="Y93" s="333"/>
      <c r="Z93" s="333"/>
      <c r="AA93" s="333"/>
      <c r="AB93" s="333"/>
      <c r="AC93" s="333"/>
      <c r="AD93" s="333"/>
      <c r="AE93" s="333"/>
      <c r="AF93" s="333"/>
      <c r="AG93" s="333"/>
      <c r="AH93" s="333"/>
      <c r="AI93" s="333"/>
      <c r="AJ93" s="333"/>
      <c r="AK93" s="311"/>
    </row>
    <row r="94" s="316" customFormat="true" ht="15.95" hidden="false" customHeight="true" outlineLevel="0" collapsed="false">
      <c r="A94" s="313"/>
      <c r="B94" s="269"/>
      <c r="C94" s="269"/>
      <c r="D94" s="269"/>
      <c r="E94" s="269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  <c r="AK94" s="315"/>
    </row>
    <row r="95" s="336" customFormat="true" ht="3" hidden="false" customHeight="true" outlineLevel="0" collapsed="false">
      <c r="A95" s="334"/>
      <c r="B95" s="335"/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5"/>
      <c r="N95" s="335"/>
      <c r="O95" s="335"/>
      <c r="P95" s="335"/>
      <c r="Q95" s="335"/>
      <c r="R95" s="335"/>
      <c r="S95" s="335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  <c r="AJ95" s="335"/>
      <c r="AK95" s="315"/>
    </row>
    <row r="96" s="198" customFormat="true" ht="22.5" hidden="false" customHeight="true" outlineLevel="0" collapsed="false">
      <c r="A96" s="240"/>
      <c r="B96" s="337" t="s">
        <v>185</v>
      </c>
      <c r="C96" s="337"/>
      <c r="D96" s="337"/>
      <c r="E96" s="337"/>
      <c r="F96" s="337"/>
      <c r="G96" s="337"/>
      <c r="H96" s="337"/>
      <c r="I96" s="337"/>
      <c r="J96" s="337"/>
      <c r="K96" s="337"/>
      <c r="L96" s="337"/>
      <c r="M96" s="337"/>
      <c r="N96" s="337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8"/>
    </row>
    <row r="97" s="198" customFormat="true" ht="2.25" hidden="false" customHeight="true" outlineLevel="0" collapsed="false">
      <c r="A97" s="306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235"/>
    </row>
    <row r="98" s="344" customFormat="true" ht="15" hidden="false" customHeight="true" outlineLevel="0" collapsed="false">
      <c r="A98" s="339"/>
      <c r="B98" s="340" t="s">
        <v>186</v>
      </c>
      <c r="C98" s="340"/>
      <c r="D98" s="341" t="s">
        <v>187</v>
      </c>
      <c r="E98" s="341"/>
      <c r="F98" s="341"/>
      <c r="G98" s="341"/>
      <c r="H98" s="341"/>
      <c r="I98" s="341"/>
      <c r="J98" s="341"/>
      <c r="K98" s="341"/>
      <c r="L98" s="341"/>
      <c r="M98" s="341"/>
      <c r="N98" s="341" t="s">
        <v>188</v>
      </c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2" t="s">
        <v>189</v>
      </c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3"/>
    </row>
    <row r="99" customFormat="false" ht="15" hidden="false" customHeight="true" outlineLevel="0" collapsed="false">
      <c r="A99" s="209"/>
      <c r="B99" s="213" t="s">
        <v>190</v>
      </c>
      <c r="C99" s="213"/>
      <c r="D99" s="345"/>
      <c r="E99" s="345"/>
      <c r="F99" s="345"/>
      <c r="G99" s="345"/>
      <c r="H99" s="345"/>
      <c r="I99" s="345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  <c r="U99" s="345"/>
      <c r="V99" s="345"/>
      <c r="W99" s="345"/>
      <c r="X99" s="345"/>
      <c r="Y99" s="345"/>
      <c r="Z99" s="345"/>
      <c r="AA99" s="345"/>
      <c r="AB99" s="345"/>
      <c r="AC99" s="345"/>
      <c r="AD99" s="345"/>
      <c r="AE99" s="345"/>
      <c r="AF99" s="345"/>
      <c r="AG99" s="345"/>
      <c r="AH99" s="345"/>
      <c r="AI99" s="345"/>
      <c r="AJ99" s="345"/>
      <c r="AK99" s="239"/>
    </row>
    <row r="100" customFormat="false" ht="15" hidden="false" customHeight="true" outlineLevel="0" collapsed="false">
      <c r="A100" s="272"/>
      <c r="B100" s="213" t="s">
        <v>191</v>
      </c>
      <c r="C100" s="213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U100" s="345"/>
      <c r="V100" s="345"/>
      <c r="W100" s="345"/>
      <c r="X100" s="345"/>
      <c r="Y100" s="345"/>
      <c r="Z100" s="345"/>
      <c r="AA100" s="345"/>
      <c r="AB100" s="345"/>
      <c r="AC100" s="345"/>
      <c r="AD100" s="345"/>
      <c r="AE100" s="345"/>
      <c r="AF100" s="345"/>
      <c r="AG100" s="345"/>
      <c r="AH100" s="345"/>
      <c r="AI100" s="345"/>
      <c r="AJ100" s="345"/>
      <c r="AK100" s="268"/>
    </row>
    <row r="101" customFormat="false" ht="15" hidden="false" customHeight="true" outlineLevel="0" collapsed="false">
      <c r="A101" s="272"/>
      <c r="B101" s="213" t="s">
        <v>192</v>
      </c>
      <c r="C101" s="213"/>
      <c r="D101" s="345"/>
      <c r="E101" s="345"/>
      <c r="F101" s="345"/>
      <c r="G101" s="345"/>
      <c r="H101" s="345"/>
      <c r="I101" s="345"/>
      <c r="J101" s="345"/>
      <c r="K101" s="345"/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345"/>
      <c r="W101" s="345"/>
      <c r="X101" s="345"/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345"/>
      <c r="AJ101" s="345"/>
      <c r="AK101" s="268"/>
    </row>
    <row r="102" s="348" customFormat="true" ht="15" hidden="false" customHeight="true" outlineLevel="0" collapsed="false">
      <c r="A102" s="346"/>
      <c r="B102" s="213" t="s">
        <v>193</v>
      </c>
      <c r="C102" s="213"/>
      <c r="D102" s="345"/>
      <c r="E102" s="345"/>
      <c r="F102" s="345"/>
      <c r="G102" s="345"/>
      <c r="H102" s="345"/>
      <c r="I102" s="345"/>
      <c r="J102" s="345"/>
      <c r="K102" s="345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7"/>
    </row>
    <row r="103" customFormat="false" ht="10.5" hidden="false" customHeight="true" outlineLevel="0" collapsed="false">
      <c r="A103" s="349"/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39"/>
      <c r="AM103" s="350" t="s">
        <v>194</v>
      </c>
      <c r="AN103" s="351"/>
      <c r="AO103" s="351"/>
      <c r="AP103" s="351"/>
      <c r="AQ103" s="351"/>
      <c r="AR103" s="351"/>
      <c r="AS103" s="351"/>
      <c r="AT103" s="351"/>
      <c r="AU103" s="351"/>
      <c r="AV103" s="351"/>
    </row>
    <row r="104" s="198" customFormat="true" ht="15" hidden="false" customHeight="true" outlineLevel="0" collapsed="false">
      <c r="A104" s="240"/>
      <c r="B104" s="239" t="s">
        <v>195</v>
      </c>
      <c r="C104" s="239"/>
      <c r="D104" s="239"/>
      <c r="E104" s="239"/>
      <c r="F104" s="239"/>
      <c r="G104" s="239"/>
      <c r="H104" s="239"/>
      <c r="I104" s="239"/>
      <c r="J104" s="239"/>
      <c r="K104" s="239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  <c r="AE104" s="239"/>
      <c r="AF104" s="239"/>
      <c r="AG104" s="239"/>
      <c r="AH104" s="239"/>
      <c r="AI104" s="239"/>
      <c r="AJ104" s="239"/>
      <c r="AK104" s="239"/>
      <c r="AM104" s="352" t="s">
        <v>196</v>
      </c>
      <c r="AN104" s="351"/>
      <c r="AO104" s="351"/>
      <c r="AP104" s="351"/>
      <c r="AQ104" s="351"/>
      <c r="AR104" s="351"/>
      <c r="AS104" s="351"/>
      <c r="AT104" s="351"/>
      <c r="AU104" s="351"/>
      <c r="AV104" s="351"/>
    </row>
    <row r="105" customFormat="false" ht="2.25" hidden="false" customHeight="true" outlineLevel="0" collapsed="false">
      <c r="A105" s="272"/>
      <c r="B105" s="353"/>
      <c r="C105" s="353"/>
      <c r="D105" s="353"/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354"/>
      <c r="AM105" s="351"/>
      <c r="AN105" s="351"/>
      <c r="AO105" s="351"/>
      <c r="AP105" s="351"/>
      <c r="AQ105" s="351"/>
      <c r="AR105" s="351"/>
      <c r="AS105" s="351"/>
      <c r="AT105" s="351"/>
      <c r="AU105" s="351"/>
      <c r="AV105" s="351"/>
    </row>
    <row r="106" s="359" customFormat="true" ht="9.75" hidden="false" customHeight="true" outlineLevel="0" collapsed="false">
      <c r="A106" s="355"/>
      <c r="B106" s="356" t="s">
        <v>197</v>
      </c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 t="s">
        <v>198</v>
      </c>
      <c r="O106" s="356"/>
      <c r="P106" s="356"/>
      <c r="Q106" s="356"/>
      <c r="R106" s="356"/>
      <c r="S106" s="356"/>
      <c r="T106" s="356"/>
      <c r="U106" s="356"/>
      <c r="V106" s="356"/>
      <c r="W106" s="356"/>
      <c r="X106" s="356"/>
      <c r="Y106" s="357" t="s">
        <v>199</v>
      </c>
      <c r="Z106" s="357"/>
      <c r="AA106" s="357"/>
      <c r="AB106" s="357"/>
      <c r="AC106" s="357"/>
      <c r="AD106" s="357"/>
      <c r="AE106" s="357"/>
      <c r="AF106" s="357"/>
      <c r="AG106" s="357"/>
      <c r="AH106" s="357"/>
      <c r="AI106" s="357"/>
      <c r="AJ106" s="357"/>
      <c r="AK106" s="358"/>
      <c r="AM106" s="351"/>
      <c r="AN106" s="351"/>
      <c r="AO106" s="351"/>
      <c r="AP106" s="351"/>
      <c r="AQ106" s="351"/>
      <c r="AR106" s="351"/>
      <c r="AS106" s="351"/>
      <c r="AT106" s="351"/>
      <c r="AU106" s="351"/>
      <c r="AV106" s="351"/>
    </row>
    <row r="107" s="364" customFormat="true" ht="15.95" hidden="false" customHeight="true" outlineLevel="0" collapsed="false">
      <c r="A107" s="360"/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2"/>
      <c r="O107" s="362"/>
      <c r="P107" s="362"/>
      <c r="Q107" s="362"/>
      <c r="R107" s="362"/>
      <c r="S107" s="362"/>
      <c r="T107" s="362"/>
      <c r="U107" s="362"/>
      <c r="V107" s="362"/>
      <c r="W107" s="362"/>
      <c r="X107" s="362"/>
      <c r="Y107" s="362"/>
      <c r="Z107" s="362"/>
      <c r="AA107" s="362"/>
      <c r="AB107" s="362"/>
      <c r="AC107" s="362"/>
      <c r="AD107" s="362"/>
      <c r="AE107" s="362"/>
      <c r="AF107" s="362"/>
      <c r="AG107" s="362"/>
      <c r="AH107" s="362"/>
      <c r="AI107" s="362"/>
      <c r="AJ107" s="362"/>
      <c r="AK107" s="363"/>
      <c r="AM107" s="351"/>
      <c r="AN107" s="351"/>
      <c r="AO107" s="351"/>
      <c r="AP107" s="351"/>
      <c r="AQ107" s="351"/>
      <c r="AR107" s="351"/>
      <c r="AS107" s="351"/>
      <c r="AT107" s="351"/>
      <c r="AU107" s="351"/>
      <c r="AV107" s="351"/>
    </row>
    <row r="108" s="359" customFormat="true" ht="9" hidden="false" customHeight="true" outlineLevel="0" collapsed="false">
      <c r="A108" s="355"/>
      <c r="B108" s="357" t="s">
        <v>200</v>
      </c>
      <c r="C108" s="357"/>
      <c r="D108" s="357"/>
      <c r="E108" s="357"/>
      <c r="F108" s="357"/>
      <c r="G108" s="357"/>
      <c r="H108" s="357"/>
      <c r="I108" s="357" t="s">
        <v>201</v>
      </c>
      <c r="J108" s="357"/>
      <c r="K108" s="357"/>
      <c r="L108" s="357"/>
      <c r="M108" s="357"/>
      <c r="N108" s="357"/>
      <c r="O108" s="357"/>
      <c r="P108" s="357"/>
      <c r="Q108" s="357"/>
      <c r="R108" s="357"/>
      <c r="S108" s="357" t="s">
        <v>202</v>
      </c>
      <c r="T108" s="357"/>
      <c r="U108" s="357"/>
      <c r="V108" s="357"/>
      <c r="W108" s="357"/>
      <c r="X108" s="357"/>
      <c r="Y108" s="357"/>
      <c r="Z108" s="357"/>
      <c r="AA108" s="356" t="s">
        <v>203</v>
      </c>
      <c r="AB108" s="365"/>
      <c r="AC108" s="365"/>
      <c r="AD108" s="365"/>
      <c r="AE108" s="365"/>
      <c r="AF108" s="365"/>
      <c r="AG108" s="365"/>
      <c r="AH108" s="365"/>
      <c r="AI108" s="365"/>
      <c r="AJ108" s="366"/>
      <c r="AK108" s="358"/>
    </row>
    <row r="109" s="364" customFormat="true" ht="15.95" hidden="false" customHeight="true" outlineLevel="0" collapsed="false">
      <c r="A109" s="360"/>
      <c r="B109" s="367" t="s">
        <v>63</v>
      </c>
      <c r="C109" s="367"/>
      <c r="D109" s="367"/>
      <c r="E109" s="367"/>
      <c r="F109" s="367"/>
      <c r="G109" s="367"/>
      <c r="H109" s="367"/>
      <c r="I109" s="368" t="str">
        <f aca="false">IF(E88&lt;&gt;"Polska","nie dotyczy","(wybierz z listy)")</f>
        <v>nie dotyczy</v>
      </c>
      <c r="J109" s="368"/>
      <c r="K109" s="368"/>
      <c r="L109" s="368"/>
      <c r="M109" s="368"/>
      <c r="N109" s="368"/>
      <c r="O109" s="368"/>
      <c r="P109" s="368"/>
      <c r="Q109" s="368"/>
      <c r="R109" s="368"/>
      <c r="S109" s="362"/>
      <c r="T109" s="362"/>
      <c r="U109" s="362"/>
      <c r="V109" s="362"/>
      <c r="W109" s="362"/>
      <c r="X109" s="362"/>
      <c r="Y109" s="362"/>
      <c r="Z109" s="362"/>
      <c r="AA109" s="362"/>
      <c r="AB109" s="362"/>
      <c r="AC109" s="362"/>
      <c r="AD109" s="362"/>
      <c r="AE109" s="362"/>
      <c r="AF109" s="362"/>
      <c r="AG109" s="362"/>
      <c r="AH109" s="362"/>
      <c r="AI109" s="362"/>
      <c r="AJ109" s="362"/>
      <c r="AK109" s="363"/>
    </row>
    <row r="110" s="359" customFormat="true" ht="9" hidden="false" customHeight="true" outlineLevel="0" collapsed="false">
      <c r="A110" s="355"/>
      <c r="B110" s="369" t="s">
        <v>204</v>
      </c>
      <c r="C110" s="369"/>
      <c r="D110" s="369"/>
      <c r="E110" s="369"/>
      <c r="F110" s="369"/>
      <c r="G110" s="369"/>
      <c r="H110" s="369"/>
      <c r="I110" s="369" t="s">
        <v>205</v>
      </c>
      <c r="J110" s="369"/>
      <c r="K110" s="369"/>
      <c r="L110" s="369"/>
      <c r="M110" s="369"/>
      <c r="N110" s="369"/>
      <c r="O110" s="369"/>
      <c r="P110" s="369"/>
      <c r="Q110" s="369"/>
      <c r="R110" s="369"/>
      <c r="S110" s="370" t="s">
        <v>206</v>
      </c>
      <c r="T110" s="370"/>
      <c r="U110" s="370"/>
      <c r="V110" s="370"/>
      <c r="W110" s="370"/>
      <c r="X110" s="370"/>
      <c r="Y110" s="370"/>
      <c r="Z110" s="370"/>
      <c r="AA110" s="371" t="s">
        <v>207</v>
      </c>
      <c r="AB110" s="370"/>
      <c r="AC110" s="370"/>
      <c r="AD110" s="370"/>
      <c r="AE110" s="370"/>
      <c r="AF110" s="370"/>
      <c r="AG110" s="370"/>
      <c r="AH110" s="370"/>
      <c r="AI110" s="370"/>
      <c r="AJ110" s="372"/>
      <c r="AK110" s="358"/>
    </row>
    <row r="111" s="364" customFormat="true" ht="15.95" hidden="false" customHeight="true" outlineLevel="0" collapsed="false">
      <c r="A111" s="360"/>
      <c r="B111" s="362"/>
      <c r="C111" s="362"/>
      <c r="D111" s="362"/>
      <c r="E111" s="362"/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73"/>
      <c r="T111" s="373"/>
      <c r="U111" s="373"/>
      <c r="V111" s="373"/>
      <c r="W111" s="373"/>
      <c r="X111" s="373"/>
      <c r="Y111" s="373"/>
      <c r="Z111" s="373"/>
      <c r="AA111" s="362"/>
      <c r="AB111" s="362"/>
      <c r="AC111" s="362"/>
      <c r="AD111" s="362"/>
      <c r="AE111" s="362"/>
      <c r="AF111" s="362"/>
      <c r="AG111" s="362"/>
      <c r="AH111" s="362"/>
      <c r="AI111" s="362"/>
      <c r="AJ111" s="362"/>
      <c r="AK111" s="363"/>
    </row>
    <row r="112" s="359" customFormat="true" ht="9" hidden="false" customHeight="true" outlineLevel="0" collapsed="false">
      <c r="A112" s="355"/>
      <c r="B112" s="369" t="s">
        <v>208</v>
      </c>
      <c r="C112" s="369"/>
      <c r="D112" s="369"/>
      <c r="E112" s="369"/>
      <c r="F112" s="369"/>
      <c r="G112" s="369"/>
      <c r="H112" s="369"/>
      <c r="I112" s="369" t="s">
        <v>209</v>
      </c>
      <c r="J112" s="369"/>
      <c r="K112" s="369"/>
      <c r="L112" s="369"/>
      <c r="M112" s="369"/>
      <c r="N112" s="369"/>
      <c r="O112" s="369"/>
      <c r="P112" s="369"/>
      <c r="Q112" s="369"/>
      <c r="R112" s="369"/>
      <c r="S112" s="369" t="s">
        <v>210</v>
      </c>
      <c r="T112" s="369"/>
      <c r="U112" s="369"/>
      <c r="V112" s="369"/>
      <c r="W112" s="369"/>
      <c r="X112" s="369"/>
      <c r="Y112" s="369"/>
      <c r="Z112" s="369"/>
      <c r="AA112" s="371" t="s">
        <v>211</v>
      </c>
      <c r="AB112" s="370"/>
      <c r="AC112" s="370"/>
      <c r="AD112" s="370"/>
      <c r="AE112" s="370"/>
      <c r="AF112" s="370"/>
      <c r="AG112" s="370"/>
      <c r="AH112" s="370"/>
      <c r="AI112" s="370"/>
      <c r="AJ112" s="372"/>
      <c r="AK112" s="358"/>
    </row>
    <row r="113" s="364" customFormat="true" ht="15.95" hidden="false" customHeight="true" outlineLevel="0" collapsed="false">
      <c r="A113" s="360"/>
      <c r="B113" s="362"/>
      <c r="C113" s="362"/>
      <c r="D113" s="362"/>
      <c r="E113" s="362"/>
      <c r="F113" s="362"/>
      <c r="G113" s="362"/>
      <c r="H113" s="362"/>
      <c r="I113" s="362"/>
      <c r="J113" s="362"/>
      <c r="K113" s="362"/>
      <c r="L113" s="362"/>
      <c r="M113" s="362"/>
      <c r="N113" s="362"/>
      <c r="O113" s="362"/>
      <c r="P113" s="362"/>
      <c r="Q113" s="362"/>
      <c r="R113" s="362"/>
      <c r="S113" s="374"/>
      <c r="T113" s="374"/>
      <c r="U113" s="374"/>
      <c r="V113" s="374"/>
      <c r="W113" s="374"/>
      <c r="X113" s="374"/>
      <c r="Y113" s="374"/>
      <c r="Z113" s="374"/>
      <c r="AA113" s="374"/>
      <c r="AB113" s="374"/>
      <c r="AC113" s="374"/>
      <c r="AD113" s="374"/>
      <c r="AE113" s="374"/>
      <c r="AF113" s="374"/>
      <c r="AG113" s="374"/>
      <c r="AH113" s="374"/>
      <c r="AI113" s="374"/>
      <c r="AJ113" s="374"/>
      <c r="AK113" s="363"/>
    </row>
    <row r="114" s="359" customFormat="true" ht="9" hidden="false" customHeight="true" outlineLevel="0" collapsed="false">
      <c r="A114" s="355"/>
      <c r="B114" s="357" t="s">
        <v>212</v>
      </c>
      <c r="C114" s="357"/>
      <c r="D114" s="357"/>
      <c r="E114" s="357"/>
      <c r="F114" s="357"/>
      <c r="G114" s="357"/>
      <c r="H114" s="357"/>
      <c r="I114" s="357"/>
      <c r="J114" s="357"/>
      <c r="K114" s="357"/>
      <c r="L114" s="357"/>
      <c r="M114" s="357"/>
      <c r="N114" s="357"/>
      <c r="O114" s="357"/>
      <c r="P114" s="357"/>
      <c r="Q114" s="357"/>
      <c r="R114" s="357"/>
      <c r="S114" s="357" t="s">
        <v>213</v>
      </c>
      <c r="T114" s="357"/>
      <c r="U114" s="357"/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8"/>
    </row>
    <row r="115" s="364" customFormat="true" ht="15.95" hidden="false" customHeight="true" outlineLevel="0" collapsed="false">
      <c r="A115" s="360"/>
      <c r="B115" s="362"/>
      <c r="C115" s="362"/>
      <c r="D115" s="362"/>
      <c r="E115" s="362"/>
      <c r="F115" s="362"/>
      <c r="G115" s="362"/>
      <c r="H115" s="362"/>
      <c r="I115" s="362"/>
      <c r="J115" s="362"/>
      <c r="K115" s="362"/>
      <c r="L115" s="362"/>
      <c r="M115" s="362"/>
      <c r="N115" s="362"/>
      <c r="O115" s="362"/>
      <c r="P115" s="362"/>
      <c r="Q115" s="362"/>
      <c r="R115" s="362"/>
      <c r="S115" s="362"/>
      <c r="T115" s="362"/>
      <c r="U115" s="362"/>
      <c r="V115" s="362"/>
      <c r="W115" s="362"/>
      <c r="X115" s="362"/>
      <c r="Y115" s="362"/>
      <c r="Z115" s="362"/>
      <c r="AA115" s="362"/>
      <c r="AB115" s="362"/>
      <c r="AC115" s="362"/>
      <c r="AD115" s="362"/>
      <c r="AE115" s="362"/>
      <c r="AF115" s="362"/>
      <c r="AG115" s="362"/>
      <c r="AH115" s="362"/>
      <c r="AI115" s="362"/>
      <c r="AJ115" s="362"/>
      <c r="AK115" s="375"/>
    </row>
    <row r="116" customFormat="false" ht="2.25" hidden="false" customHeight="true" outlineLevel="0" collapsed="false">
      <c r="A116" s="27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  <c r="Z116" s="222"/>
      <c r="AA116" s="222"/>
      <c r="AB116" s="222"/>
      <c r="AC116" s="222"/>
      <c r="AD116" s="222"/>
      <c r="AE116" s="222"/>
      <c r="AF116" s="222"/>
      <c r="AG116" s="222"/>
      <c r="AH116" s="222"/>
      <c r="AI116" s="222"/>
      <c r="AJ116" s="222"/>
      <c r="AK116" s="354"/>
    </row>
    <row r="117" s="198" customFormat="true" ht="15" hidden="false" customHeight="true" outlineLevel="0" collapsed="false">
      <c r="A117" s="240"/>
      <c r="B117" s="239" t="s">
        <v>214</v>
      </c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  <c r="AE117" s="239"/>
      <c r="AF117" s="239"/>
      <c r="AG117" s="239"/>
      <c r="AH117" s="239"/>
      <c r="AI117" s="239"/>
      <c r="AJ117" s="239"/>
      <c r="AK117" s="239"/>
    </row>
    <row r="118" customFormat="false" ht="2.25" hidden="false" customHeight="true" outlineLevel="0" collapsed="false">
      <c r="A118" s="272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354"/>
    </row>
    <row r="119" s="312" customFormat="true" ht="9" hidden="false" customHeight="true" outlineLevel="0" collapsed="false">
      <c r="A119" s="376"/>
      <c r="B119" s="310" t="s">
        <v>215</v>
      </c>
      <c r="C119" s="310"/>
      <c r="D119" s="310"/>
      <c r="E119" s="310"/>
      <c r="F119" s="310"/>
      <c r="G119" s="310"/>
      <c r="H119" s="310"/>
      <c r="I119" s="310"/>
      <c r="J119" s="310"/>
      <c r="K119" s="310"/>
      <c r="L119" s="310"/>
      <c r="M119" s="310"/>
      <c r="N119" s="310"/>
      <c r="O119" s="310" t="s">
        <v>216</v>
      </c>
      <c r="P119" s="310"/>
      <c r="Q119" s="310"/>
      <c r="R119" s="310"/>
      <c r="S119" s="310"/>
      <c r="T119" s="310"/>
      <c r="U119" s="310"/>
      <c r="V119" s="310"/>
      <c r="W119" s="310"/>
      <c r="X119" s="310"/>
      <c r="Y119" s="310"/>
      <c r="Z119" s="310"/>
      <c r="AA119" s="310" t="s">
        <v>217</v>
      </c>
      <c r="AB119" s="310"/>
      <c r="AC119" s="310"/>
      <c r="AD119" s="310"/>
      <c r="AE119" s="310"/>
      <c r="AF119" s="310"/>
      <c r="AG119" s="310"/>
      <c r="AH119" s="310"/>
      <c r="AI119" s="310"/>
      <c r="AJ119" s="310"/>
      <c r="AK119" s="377"/>
    </row>
    <row r="120" s="380" customFormat="true" ht="15.95" hidden="false" customHeight="true" outlineLevel="0" collapsed="false">
      <c r="A120" s="378"/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  <c r="AA120" s="324"/>
      <c r="AB120" s="324"/>
      <c r="AC120" s="324"/>
      <c r="AD120" s="324"/>
      <c r="AE120" s="324"/>
      <c r="AF120" s="324"/>
      <c r="AG120" s="324"/>
      <c r="AH120" s="324"/>
      <c r="AI120" s="324"/>
      <c r="AJ120" s="324"/>
      <c r="AK120" s="379"/>
    </row>
    <row r="121" s="312" customFormat="true" ht="9" hidden="false" customHeight="true" outlineLevel="0" collapsed="false">
      <c r="A121" s="376"/>
      <c r="B121" s="310" t="s">
        <v>218</v>
      </c>
      <c r="C121" s="310"/>
      <c r="D121" s="310"/>
      <c r="E121" s="310"/>
      <c r="F121" s="310"/>
      <c r="G121" s="310"/>
      <c r="H121" s="310"/>
      <c r="I121" s="310"/>
      <c r="J121" s="310"/>
      <c r="K121" s="310"/>
      <c r="L121" s="310"/>
      <c r="M121" s="310"/>
      <c r="N121" s="310"/>
      <c r="O121" s="310" t="s">
        <v>219</v>
      </c>
      <c r="P121" s="310"/>
      <c r="Q121" s="310"/>
      <c r="R121" s="310"/>
      <c r="S121" s="310"/>
      <c r="T121" s="310"/>
      <c r="U121" s="310"/>
      <c r="V121" s="310"/>
      <c r="W121" s="310"/>
      <c r="X121" s="310"/>
      <c r="Y121" s="310"/>
      <c r="Z121" s="310"/>
      <c r="AA121" s="310"/>
      <c r="AB121" s="310"/>
      <c r="AC121" s="310"/>
      <c r="AD121" s="310"/>
      <c r="AE121" s="310"/>
      <c r="AF121" s="310"/>
      <c r="AG121" s="310"/>
      <c r="AH121" s="310"/>
      <c r="AI121" s="310"/>
      <c r="AJ121" s="310"/>
      <c r="AK121" s="377"/>
    </row>
    <row r="122" s="380" customFormat="true" ht="15.95" hidden="false" customHeight="true" outlineLevel="0" collapsed="false">
      <c r="A122" s="378"/>
      <c r="B122" s="324"/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269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  <c r="AK122" s="379"/>
    </row>
    <row r="123" s="336" customFormat="true" ht="6" hidden="false" customHeight="true" outlineLevel="0" collapsed="false">
      <c r="A123" s="381"/>
      <c r="B123" s="382"/>
      <c r="C123" s="382"/>
      <c r="D123" s="382"/>
      <c r="E123" s="382"/>
      <c r="F123" s="382"/>
      <c r="G123" s="382"/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  <c r="AH123" s="382"/>
      <c r="AI123" s="382"/>
      <c r="AJ123" s="382"/>
      <c r="AK123" s="383"/>
    </row>
    <row r="124" customFormat="false" ht="3" hidden="false" customHeight="true" outlineLevel="0" collapsed="false"/>
    <row r="125" customFormat="false" ht="3" hidden="true" customHeight="true" outlineLevel="0" collapsed="false"/>
    <row r="126" customFormat="false" ht="12" hidden="true" customHeight="true" outlineLevel="0" collapsed="false"/>
    <row r="127" customFormat="false" ht="12" hidden="true" customHeight="false" outlineLevel="0" collapsed="false">
      <c r="B127" s="196" t="s">
        <v>63</v>
      </c>
    </row>
    <row r="128" customFormat="false" ht="12" hidden="true" customHeight="false" outlineLevel="0" collapsed="false">
      <c r="B128" s="196" t="s">
        <v>64</v>
      </c>
    </row>
    <row r="129" customFormat="false" ht="12" hidden="true" customHeight="false" outlineLevel="0" collapsed="false">
      <c r="B129" s="196" t="s">
        <v>65</v>
      </c>
    </row>
    <row r="130" customFormat="false" ht="12.75" hidden="true" customHeight="true" outlineLevel="0" collapsed="false"/>
    <row r="131" customFormat="false" ht="12" hidden="true" customHeight="false" outlineLevel="0" collapsed="false">
      <c r="D131" s="384" t="s">
        <v>63</v>
      </c>
      <c r="W131" s="384" t="s">
        <v>63</v>
      </c>
    </row>
    <row r="132" customFormat="false" ht="12" hidden="true" customHeight="false" outlineLevel="0" collapsed="false">
      <c r="D132" s="384" t="s">
        <v>66</v>
      </c>
      <c r="W132" s="196" t="s">
        <v>220</v>
      </c>
    </row>
    <row r="133" customFormat="false" ht="12" hidden="true" customHeight="false" outlineLevel="0" collapsed="false">
      <c r="D133" s="385" t="s">
        <v>67</v>
      </c>
      <c r="W133" s="196" t="s">
        <v>221</v>
      </c>
    </row>
    <row r="134" customFormat="false" ht="12" hidden="true" customHeight="false" outlineLevel="0" collapsed="false">
      <c r="D134" s="238" t="s">
        <v>68</v>
      </c>
      <c r="W134" s="196" t="s">
        <v>222</v>
      </c>
    </row>
    <row r="135" customFormat="false" ht="12" hidden="true" customHeight="false" outlineLevel="0" collapsed="false">
      <c r="D135" s="238" t="s">
        <v>69</v>
      </c>
      <c r="W135" s="384" t="s">
        <v>63</v>
      </c>
    </row>
    <row r="136" customFormat="false" ht="12" hidden="true" customHeight="false" outlineLevel="0" collapsed="false">
      <c r="D136" s="238" t="s">
        <v>70</v>
      </c>
      <c r="W136" s="196" t="s">
        <v>223</v>
      </c>
    </row>
    <row r="137" customFormat="false" ht="12" hidden="true" customHeight="false" outlineLevel="0" collapsed="false">
      <c r="D137" s="238"/>
      <c r="W137" s="196" t="s">
        <v>224</v>
      </c>
    </row>
    <row r="138" customFormat="false" ht="12" hidden="true" customHeight="false" outlineLevel="0" collapsed="false">
      <c r="D138" s="238"/>
      <c r="W138" s="196" t="s">
        <v>225</v>
      </c>
    </row>
    <row r="139" customFormat="false" ht="12" hidden="true" customHeight="false" outlineLevel="0" collapsed="false">
      <c r="D139" s="238"/>
      <c r="W139" s="196" t="s">
        <v>226</v>
      </c>
    </row>
    <row r="140" customFormat="false" ht="12" hidden="true" customHeight="false" outlineLevel="0" collapsed="false">
      <c r="D140" s="238"/>
      <c r="W140" s="196" t="s">
        <v>227</v>
      </c>
    </row>
    <row r="141" customFormat="false" ht="12" hidden="true" customHeight="false" outlineLevel="0" collapsed="false">
      <c r="D141" s="238"/>
      <c r="W141" s="196" t="s">
        <v>228</v>
      </c>
    </row>
    <row r="142" customFormat="false" ht="12" hidden="true" customHeight="false" outlineLevel="0" collapsed="false">
      <c r="D142" s="238"/>
      <c r="W142" s="196" t="s">
        <v>229</v>
      </c>
    </row>
    <row r="143" customFormat="false" ht="12" hidden="true" customHeight="false" outlineLevel="0" collapsed="false">
      <c r="D143" s="238"/>
      <c r="W143" s="196" t="s">
        <v>230</v>
      </c>
    </row>
    <row r="144" customFormat="false" ht="12" hidden="true" customHeight="false" outlineLevel="0" collapsed="false">
      <c r="D144" s="238"/>
      <c r="W144" s="196" t="s">
        <v>231</v>
      </c>
    </row>
    <row r="145" customFormat="false" ht="12" hidden="true" customHeight="false" outlineLevel="0" collapsed="false">
      <c r="D145" s="238"/>
      <c r="W145" s="196" t="s">
        <v>232</v>
      </c>
    </row>
    <row r="146" customFormat="false" ht="12" hidden="true" customHeight="false" outlineLevel="0" collapsed="false">
      <c r="D146" s="238"/>
    </row>
    <row r="147" customFormat="false" ht="12" hidden="true" customHeight="false" outlineLevel="0" collapsed="false">
      <c r="D147" s="238"/>
      <c r="W147" s="384" t="s">
        <v>63</v>
      </c>
    </row>
    <row r="148" customFormat="false" ht="12" hidden="true" customHeight="false" outlineLevel="0" collapsed="false">
      <c r="D148" s="238" t="s">
        <v>71</v>
      </c>
      <c r="W148" s="196" t="s">
        <v>233</v>
      </c>
    </row>
    <row r="149" customFormat="false" ht="12" hidden="true" customHeight="false" outlineLevel="0" collapsed="false">
      <c r="D149" s="238" t="s">
        <v>72</v>
      </c>
      <c r="W149" s="196" t="s">
        <v>234</v>
      </c>
    </row>
    <row r="150" customFormat="false" ht="12" hidden="true" customHeight="false" outlineLevel="0" collapsed="false">
      <c r="D150" s="238" t="s">
        <v>73</v>
      </c>
      <c r="W150" s="196" t="s">
        <v>235</v>
      </c>
    </row>
    <row r="151" customFormat="false" ht="12" hidden="true" customHeight="false" outlineLevel="0" collapsed="false">
      <c r="D151" s="238" t="s">
        <v>74</v>
      </c>
      <c r="W151" s="196" t="s">
        <v>236</v>
      </c>
    </row>
    <row r="152" customFormat="false" ht="12" hidden="true" customHeight="false" outlineLevel="0" collapsed="false">
      <c r="W152" s="196" t="s">
        <v>237</v>
      </c>
    </row>
    <row r="153" customFormat="false" ht="12" hidden="true" customHeight="false" outlineLevel="0" collapsed="false">
      <c r="D153" s="196" t="s">
        <v>63</v>
      </c>
    </row>
    <row r="154" customFormat="false" ht="12" hidden="true" customHeight="false" outlineLevel="0" collapsed="false">
      <c r="D154" s="196" t="s">
        <v>75</v>
      </c>
    </row>
    <row r="155" customFormat="false" ht="12" hidden="true" customHeight="false" outlineLevel="0" collapsed="false">
      <c r="D155" s="196" t="s">
        <v>76</v>
      </c>
    </row>
    <row r="156" customFormat="false" ht="12" hidden="true" customHeight="false" outlineLevel="0" collapsed="false">
      <c r="D156" s="196" t="s">
        <v>77</v>
      </c>
    </row>
    <row r="157" customFormat="false" ht="12" hidden="true" customHeight="false" outlineLevel="0" collapsed="false">
      <c r="D157" s="196" t="s">
        <v>78</v>
      </c>
    </row>
    <row r="158" customFormat="false" ht="12" hidden="true" customHeight="false" outlineLevel="0" collapsed="false">
      <c r="D158" s="196" t="s">
        <v>79</v>
      </c>
    </row>
    <row r="159" customFormat="false" ht="12" hidden="true" customHeight="false" outlineLevel="0" collapsed="false">
      <c r="D159" s="196" t="s">
        <v>80</v>
      </c>
    </row>
    <row r="160" customFormat="false" ht="12" hidden="true" customHeight="false" outlineLevel="0" collapsed="false">
      <c r="D160" s="196" t="s">
        <v>81</v>
      </c>
    </row>
    <row r="161" customFormat="false" ht="12" hidden="true" customHeight="false" outlineLevel="0" collapsed="false">
      <c r="D161" s="196" t="s">
        <v>82</v>
      </c>
      <c r="W161" s="196" t="s">
        <v>63</v>
      </c>
    </row>
    <row r="162" customFormat="false" ht="12" hidden="true" customHeight="false" outlineLevel="0" collapsed="false">
      <c r="D162" s="196" t="s">
        <v>83</v>
      </c>
      <c r="W162" s="196" t="s">
        <v>238</v>
      </c>
    </row>
    <row r="163" customFormat="false" ht="12" hidden="true" customHeight="false" outlineLevel="0" collapsed="false">
      <c r="W163" s="196" t="s">
        <v>239</v>
      </c>
    </row>
    <row r="164" customFormat="false" ht="12" hidden="true" customHeight="false" outlineLevel="0" collapsed="false">
      <c r="D164" s="384" t="s">
        <v>63</v>
      </c>
      <c r="W164" s="196" t="s">
        <v>240</v>
      </c>
    </row>
    <row r="165" customFormat="false" ht="12" hidden="true" customHeight="false" outlineLevel="0" collapsed="false">
      <c r="D165" s="384" t="s">
        <v>84</v>
      </c>
      <c r="W165" s="196" t="s">
        <v>241</v>
      </c>
    </row>
    <row r="166" customFormat="false" ht="12" hidden="true" customHeight="false" outlineLevel="0" collapsed="false">
      <c r="D166" s="196" t="s">
        <v>85</v>
      </c>
      <c r="W166" s="196" t="s">
        <v>242</v>
      </c>
    </row>
    <row r="167" customFormat="false" ht="12" hidden="true" customHeight="false" outlineLevel="0" collapsed="false">
      <c r="D167" s="198" t="s">
        <v>86</v>
      </c>
      <c r="W167" s="196" t="s">
        <v>243</v>
      </c>
    </row>
    <row r="168" customFormat="false" ht="12" hidden="true" customHeight="false" outlineLevel="0" collapsed="false">
      <c r="D168" s="196" t="s">
        <v>87</v>
      </c>
      <c r="W168" s="196" t="s">
        <v>244</v>
      </c>
    </row>
    <row r="169" customFormat="false" ht="12" hidden="true" customHeight="false" outlineLevel="0" collapsed="false">
      <c r="D169" s="196" t="s">
        <v>88</v>
      </c>
    </row>
    <row r="170" customFormat="false" ht="12" hidden="true" customHeight="false" outlineLevel="0" collapsed="false">
      <c r="D170" s="196" t="s">
        <v>89</v>
      </c>
    </row>
    <row r="171" customFormat="false" ht="12" hidden="true" customHeight="false" outlineLevel="0" collapsed="false">
      <c r="D171" s="196" t="s">
        <v>90</v>
      </c>
    </row>
    <row r="172" customFormat="false" ht="12" hidden="true" customHeight="false" outlineLevel="0" collapsed="false">
      <c r="D172" s="312" t="s">
        <v>91</v>
      </c>
    </row>
    <row r="173" customFormat="false" ht="12" hidden="true" customHeight="false" outlineLevel="0" collapsed="false">
      <c r="D173" s="196" t="s">
        <v>92</v>
      </c>
    </row>
    <row r="174" customFormat="false" ht="12" hidden="true" customHeight="false" outlineLevel="0" collapsed="false">
      <c r="D174" s="196" t="s">
        <v>93</v>
      </c>
    </row>
    <row r="175" customFormat="false" ht="12" hidden="true" customHeight="false" outlineLevel="0" collapsed="false">
      <c r="D175" s="196" t="s">
        <v>94</v>
      </c>
    </row>
    <row r="176" customFormat="false" ht="12" hidden="true" customHeight="false" outlineLevel="0" collapsed="false">
      <c r="D176" s="196" t="s">
        <v>95</v>
      </c>
    </row>
    <row r="177" customFormat="false" ht="12" hidden="true" customHeight="false" outlineLevel="0" collapsed="false">
      <c r="D177" s="196" t="s">
        <v>96</v>
      </c>
    </row>
    <row r="178" customFormat="false" ht="12" hidden="true" customHeight="false" outlineLevel="0" collapsed="false">
      <c r="D178" s="312" t="s">
        <v>97</v>
      </c>
    </row>
    <row r="179" customFormat="false" ht="12" hidden="true" customHeight="false" outlineLevel="0" collapsed="false"/>
    <row r="180" customFormat="false" ht="12" hidden="true" customHeight="false" outlineLevel="0" collapsed="false">
      <c r="D180" s="196" t="s">
        <v>63</v>
      </c>
    </row>
    <row r="181" customFormat="false" ht="12" hidden="true" customHeight="false" outlineLevel="0" collapsed="false">
      <c r="D181" s="196" t="s">
        <v>245</v>
      </c>
    </row>
    <row r="182" customFormat="false" ht="12" hidden="true" customHeight="false" outlineLevel="0" collapsed="false">
      <c r="D182" s="196" t="s">
        <v>246</v>
      </c>
    </row>
    <row r="183" customFormat="false" ht="12" hidden="true" customHeight="false" outlineLevel="0" collapsed="false">
      <c r="D183" s="196" t="s">
        <v>247</v>
      </c>
    </row>
    <row r="184" customFormat="false" ht="12" hidden="true" customHeight="false" outlineLevel="0" collapsed="false">
      <c r="D184" s="196" t="s">
        <v>248</v>
      </c>
    </row>
    <row r="185" customFormat="false" ht="12" hidden="true" customHeight="false" outlineLevel="0" collapsed="false">
      <c r="D185" s="196" t="s">
        <v>249</v>
      </c>
    </row>
    <row r="186" customFormat="false" ht="12" hidden="true" customHeight="false" outlineLevel="0" collapsed="false">
      <c r="D186" s="196" t="s">
        <v>250</v>
      </c>
    </row>
    <row r="187" customFormat="false" ht="12" hidden="true" customHeight="false" outlineLevel="0" collapsed="false">
      <c r="D187" s="196" t="s">
        <v>251</v>
      </c>
    </row>
    <row r="188" customFormat="false" ht="12" hidden="true" customHeight="false" outlineLevel="0" collapsed="false">
      <c r="D188" s="196" t="s">
        <v>252</v>
      </c>
    </row>
    <row r="189" customFormat="false" ht="12" hidden="true" customHeight="false" outlineLevel="0" collapsed="false">
      <c r="D189" s="196" t="s">
        <v>253</v>
      </c>
    </row>
    <row r="190" customFormat="false" ht="12" hidden="true" customHeight="false" outlineLevel="0" collapsed="false">
      <c r="D190" s="196" t="s">
        <v>254</v>
      </c>
    </row>
    <row r="191" customFormat="false" ht="12" hidden="true" customHeight="false" outlineLevel="0" collapsed="false">
      <c r="D191" s="196" t="s">
        <v>255</v>
      </c>
    </row>
    <row r="192" customFormat="false" ht="12" hidden="true" customHeight="false" outlineLevel="0" collapsed="false">
      <c r="D192" s="196" t="s">
        <v>256</v>
      </c>
    </row>
    <row r="193" customFormat="false" ht="12" hidden="true" customHeight="false" outlineLevel="0" collapsed="false">
      <c r="D193" s="196" t="s">
        <v>257</v>
      </c>
    </row>
    <row r="194" customFormat="false" ht="12" hidden="true" customHeight="false" outlineLevel="0" collapsed="false">
      <c r="D194" s="196" t="s">
        <v>159</v>
      </c>
    </row>
    <row r="195" customFormat="false" ht="12" hidden="true" customHeight="false" outlineLevel="0" collapsed="false">
      <c r="D195" s="196" t="s">
        <v>258</v>
      </c>
    </row>
    <row r="196" customFormat="false" ht="12" hidden="true" customHeight="false" outlineLevel="0" collapsed="false">
      <c r="D196" s="196" t="s">
        <v>259</v>
      </c>
    </row>
    <row r="197" customFormat="false" ht="12" hidden="true" customHeight="false" outlineLevel="0" collapsed="false">
      <c r="D197" s="196" t="s">
        <v>260</v>
      </c>
    </row>
    <row r="198" customFormat="false" ht="12" hidden="true" customHeight="false" outlineLevel="0" collapsed="false">
      <c r="D198" s="196" t="s">
        <v>261</v>
      </c>
    </row>
    <row r="199" customFormat="false" ht="12" hidden="true" customHeight="false" outlineLevel="0" collapsed="false">
      <c r="D199" s="196" t="s">
        <v>262</v>
      </c>
    </row>
    <row r="200" customFormat="false" ht="12" hidden="true" customHeight="false" outlineLevel="0" collapsed="false">
      <c r="D200" s="196" t="s">
        <v>263</v>
      </c>
    </row>
    <row r="201" customFormat="false" ht="12" hidden="true" customHeight="false" outlineLevel="0" collapsed="false">
      <c r="D201" s="196" t="s">
        <v>264</v>
      </c>
    </row>
    <row r="202" customFormat="false" ht="12" hidden="true" customHeight="false" outlineLevel="0" collapsed="false">
      <c r="D202" s="196" t="s">
        <v>265</v>
      </c>
    </row>
    <row r="203" customFormat="false" ht="12" hidden="true" customHeight="false" outlineLevel="0" collapsed="false">
      <c r="D203" s="196" t="s">
        <v>266</v>
      </c>
    </row>
    <row r="204" customFormat="false" ht="12" hidden="true" customHeight="false" outlineLevel="0" collapsed="false">
      <c r="D204" s="196" t="s">
        <v>267</v>
      </c>
    </row>
    <row r="205" customFormat="false" ht="12" hidden="true" customHeight="false" outlineLevel="0" collapsed="false">
      <c r="D205" s="196" t="s">
        <v>268</v>
      </c>
    </row>
    <row r="206" customFormat="false" ht="12" hidden="true" customHeight="false" outlineLevel="0" collapsed="false">
      <c r="D206" s="196" t="s">
        <v>269</v>
      </c>
    </row>
    <row r="207" customFormat="false" ht="12" hidden="true" customHeight="false" outlineLevel="0" collapsed="false">
      <c r="D207" s="196" t="s">
        <v>270</v>
      </c>
    </row>
    <row r="208" customFormat="false" ht="12" hidden="true" customHeight="false" outlineLevel="0" collapsed="false">
      <c r="D208" s="196" t="s">
        <v>271</v>
      </c>
    </row>
    <row r="209" customFormat="false" ht="12" hidden="true" customHeight="false" outlineLevel="0" collapsed="false"/>
    <row r="210" customFormat="false" ht="12" hidden="true" customHeight="false" outlineLevel="0" collapsed="false"/>
    <row r="211" customFormat="false" ht="12" hidden="true" customHeight="false" outlineLevel="0" collapsed="false">
      <c r="D211" s="196" t="s">
        <v>63</v>
      </c>
    </row>
    <row r="212" customFormat="false" ht="12" hidden="true" customHeight="false" outlineLevel="0" collapsed="false">
      <c r="D212" s="196" t="s">
        <v>98</v>
      </c>
    </row>
    <row r="213" customFormat="false" ht="12" hidden="true" customHeight="false" outlineLevel="0" collapsed="false">
      <c r="D213" s="196" t="s">
        <v>99</v>
      </c>
    </row>
    <row r="214" customFormat="false" ht="12" hidden="true" customHeight="false" outlineLevel="0" collapsed="false">
      <c r="D214" s="196" t="s">
        <v>100</v>
      </c>
    </row>
    <row r="215" customFormat="false" ht="12" hidden="true" customHeight="false" outlineLevel="0" collapsed="false">
      <c r="D215" s="196" t="s">
        <v>101</v>
      </c>
    </row>
    <row r="216" customFormat="false" ht="12" hidden="true" customHeight="false" outlineLevel="0" collapsed="false">
      <c r="D216" s="196" t="s">
        <v>102</v>
      </c>
    </row>
    <row r="217" customFormat="false" ht="12" hidden="true" customHeight="false" outlineLevel="0" collapsed="false">
      <c r="D217" s="196" t="s">
        <v>103</v>
      </c>
    </row>
    <row r="218" customFormat="false" ht="12" hidden="true" customHeight="false" outlineLevel="0" collapsed="false">
      <c r="D218" s="196" t="s">
        <v>104</v>
      </c>
    </row>
    <row r="219" customFormat="false" ht="12" hidden="true" customHeight="false" outlineLevel="0" collapsed="false">
      <c r="D219" s="196" t="s">
        <v>105</v>
      </c>
    </row>
    <row r="220" customFormat="false" ht="12" hidden="true" customHeight="false" outlineLevel="0" collapsed="false">
      <c r="D220" s="196" t="s">
        <v>106</v>
      </c>
    </row>
    <row r="221" customFormat="false" ht="12" hidden="true" customHeight="false" outlineLevel="0" collapsed="false">
      <c r="D221" s="196" t="s">
        <v>107</v>
      </c>
    </row>
    <row r="222" customFormat="false" ht="12" hidden="true" customHeight="false" outlineLevel="0" collapsed="false">
      <c r="D222" s="196" t="s">
        <v>108</v>
      </c>
    </row>
    <row r="223" customFormat="false" ht="12" hidden="true" customHeight="false" outlineLevel="0" collapsed="false"/>
    <row r="224" customFormat="false" ht="12" hidden="true" customHeight="false" outlineLevel="0" collapsed="false"/>
    <row r="225" customFormat="false" ht="12" hidden="true" customHeight="false" outlineLevel="0" collapsed="false"/>
  </sheetData>
  <sheetProtection sheet="true" objects="true" scenarios="true" formatCells="false" formatRows="false" insertRows="false" deleteRows="false"/>
  <mergeCells count="192">
    <mergeCell ref="A1:AK1"/>
    <mergeCell ref="A3:AK3"/>
    <mergeCell ref="A5:AK5"/>
    <mergeCell ref="AL5:AN7"/>
    <mergeCell ref="B7:X7"/>
    <mergeCell ref="Y7:AJ7"/>
    <mergeCell ref="B10:X10"/>
    <mergeCell ref="B12:W12"/>
    <mergeCell ref="Y12:Z12"/>
    <mergeCell ref="AB12:AC12"/>
    <mergeCell ref="A14:AJ14"/>
    <mergeCell ref="B17:Q17"/>
    <mergeCell ref="B19:K20"/>
    <mergeCell ref="V19:AA19"/>
    <mergeCell ref="B21:R22"/>
    <mergeCell ref="N24:W25"/>
    <mergeCell ref="B25:C25"/>
    <mergeCell ref="D25:H25"/>
    <mergeCell ref="J25:K25"/>
    <mergeCell ref="N27:W28"/>
    <mergeCell ref="Z27:AJ28"/>
    <mergeCell ref="B28:C28"/>
    <mergeCell ref="D28:H28"/>
    <mergeCell ref="J28:K28"/>
    <mergeCell ref="Z30:AJ31"/>
    <mergeCell ref="B31:C31"/>
    <mergeCell ref="D31:S31"/>
    <mergeCell ref="U31:V31"/>
    <mergeCell ref="B34:C34"/>
    <mergeCell ref="D34:J34"/>
    <mergeCell ref="Q34:R34"/>
    <mergeCell ref="B36:C36"/>
    <mergeCell ref="D36:N36"/>
    <mergeCell ref="B39:C39"/>
    <mergeCell ref="D39:N39"/>
    <mergeCell ref="B40:AJ40"/>
    <mergeCell ref="B42:Q42"/>
    <mergeCell ref="B44:AK44"/>
    <mergeCell ref="V46:AJ46"/>
    <mergeCell ref="B47:T51"/>
    <mergeCell ref="V48:AJ48"/>
    <mergeCell ref="V50:Z50"/>
    <mergeCell ref="B53:J53"/>
    <mergeCell ref="K53:T53"/>
    <mergeCell ref="U53:U54"/>
    <mergeCell ref="V53:AF53"/>
    <mergeCell ref="B54:J54"/>
    <mergeCell ref="K54:T54"/>
    <mergeCell ref="B56:J56"/>
    <mergeCell ref="K56:N56"/>
    <mergeCell ref="V56:AG56"/>
    <mergeCell ref="B57:J57"/>
    <mergeCell ref="B60:J60"/>
    <mergeCell ref="K60:N60"/>
    <mergeCell ref="V60:Y60"/>
    <mergeCell ref="V61:AB61"/>
    <mergeCell ref="B63:T63"/>
    <mergeCell ref="W63:X63"/>
    <mergeCell ref="Z63:AA63"/>
    <mergeCell ref="B65:H65"/>
    <mergeCell ref="J65:R65"/>
    <mergeCell ref="S65:AC65"/>
    <mergeCell ref="B67:H67"/>
    <mergeCell ref="S67:Y67"/>
    <mergeCell ref="B69:AJ69"/>
    <mergeCell ref="B70:AJ70"/>
    <mergeCell ref="B74:AJ74"/>
    <mergeCell ref="B75:F75"/>
    <mergeCell ref="B76:H76"/>
    <mergeCell ref="I76:R76"/>
    <mergeCell ref="S76:Z76"/>
    <mergeCell ref="AA76:AJ76"/>
    <mergeCell ref="B77:H77"/>
    <mergeCell ref="I77:R77"/>
    <mergeCell ref="S77:Z77"/>
    <mergeCell ref="AA77:AJ77"/>
    <mergeCell ref="B78:H78"/>
    <mergeCell ref="I78:R78"/>
    <mergeCell ref="S78:Z78"/>
    <mergeCell ref="AA78:AJ78"/>
    <mergeCell ref="B79:H79"/>
    <mergeCell ref="I79:R79"/>
    <mergeCell ref="S79:Z79"/>
    <mergeCell ref="AA79:AJ79"/>
    <mergeCell ref="B80:H80"/>
    <mergeCell ref="I80:R80"/>
    <mergeCell ref="S80:Z80"/>
    <mergeCell ref="AA80:AJ80"/>
    <mergeCell ref="B81:H81"/>
    <mergeCell ref="I81:R81"/>
    <mergeCell ref="S81:Z81"/>
    <mergeCell ref="AA81:AJ81"/>
    <mergeCell ref="B82:R82"/>
    <mergeCell ref="S82:AJ82"/>
    <mergeCell ref="B83:R83"/>
    <mergeCell ref="S83:AJ83"/>
    <mergeCell ref="B85:AK85"/>
    <mergeCell ref="B87:H87"/>
    <mergeCell ref="I87:R87"/>
    <mergeCell ref="S87:Z87"/>
    <mergeCell ref="AA87:AJ87"/>
    <mergeCell ref="B88:H88"/>
    <mergeCell ref="I88:R88"/>
    <mergeCell ref="S88:Z88"/>
    <mergeCell ref="AA88:AJ88"/>
    <mergeCell ref="B89:H89"/>
    <mergeCell ref="I89:R89"/>
    <mergeCell ref="S89:Z89"/>
    <mergeCell ref="AA89:AJ89"/>
    <mergeCell ref="B90:H90"/>
    <mergeCell ref="I90:R90"/>
    <mergeCell ref="S90:Z90"/>
    <mergeCell ref="AA90:AJ90"/>
    <mergeCell ref="B91:H91"/>
    <mergeCell ref="I91:R91"/>
    <mergeCell ref="S91:Z91"/>
    <mergeCell ref="AA91:AJ91"/>
    <mergeCell ref="B92:H92"/>
    <mergeCell ref="I92:R92"/>
    <mergeCell ref="S92:Z92"/>
    <mergeCell ref="AA92:AJ92"/>
    <mergeCell ref="B93:R93"/>
    <mergeCell ref="S93:AJ93"/>
    <mergeCell ref="B94:R94"/>
    <mergeCell ref="S94:AJ94"/>
    <mergeCell ref="B96:AJ96"/>
    <mergeCell ref="B97:AJ97"/>
    <mergeCell ref="B98:C98"/>
    <mergeCell ref="D98:M98"/>
    <mergeCell ref="N98:X98"/>
    <mergeCell ref="Y98:AJ98"/>
    <mergeCell ref="B99:C99"/>
    <mergeCell ref="D99:M99"/>
    <mergeCell ref="N99:X99"/>
    <mergeCell ref="Y99:AJ99"/>
    <mergeCell ref="B100:C100"/>
    <mergeCell ref="D100:M100"/>
    <mergeCell ref="N100:X100"/>
    <mergeCell ref="Y100:AJ100"/>
    <mergeCell ref="B101:C101"/>
    <mergeCell ref="D101:M101"/>
    <mergeCell ref="N101:X101"/>
    <mergeCell ref="Y101:AJ101"/>
    <mergeCell ref="B102:C102"/>
    <mergeCell ref="D102:M102"/>
    <mergeCell ref="N102:X102"/>
    <mergeCell ref="Y102:AJ102"/>
    <mergeCell ref="B104:AK104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9:H109"/>
    <mergeCell ref="I109:R109"/>
    <mergeCell ref="S109:Z109"/>
    <mergeCell ref="AA109:AJ109"/>
    <mergeCell ref="B110:H110"/>
    <mergeCell ref="I110:R110"/>
    <mergeCell ref="S110:Z110"/>
    <mergeCell ref="B111:H111"/>
    <mergeCell ref="I111:R111"/>
    <mergeCell ref="S111:Z111"/>
    <mergeCell ref="AA111:AJ111"/>
    <mergeCell ref="B112:H112"/>
    <mergeCell ref="I112:R112"/>
    <mergeCell ref="S112:Z112"/>
    <mergeCell ref="B113:H113"/>
    <mergeCell ref="I113:R113"/>
    <mergeCell ref="S113:Z113"/>
    <mergeCell ref="AA113:AJ113"/>
    <mergeCell ref="B114:R114"/>
    <mergeCell ref="S114:AJ114"/>
    <mergeCell ref="B115:R115"/>
    <mergeCell ref="S115:AJ115"/>
    <mergeCell ref="B117:AK117"/>
    <mergeCell ref="B118:AJ118"/>
    <mergeCell ref="B119:N119"/>
    <mergeCell ref="O119:Z119"/>
    <mergeCell ref="AA119:AJ119"/>
    <mergeCell ref="B120:N120"/>
    <mergeCell ref="O120:Z120"/>
    <mergeCell ref="AA120:AJ120"/>
    <mergeCell ref="B121:N121"/>
    <mergeCell ref="O121:AJ121"/>
    <mergeCell ref="B122:N122"/>
    <mergeCell ref="O122:AJ122"/>
    <mergeCell ref="B123:AJ123"/>
  </mergeCells>
  <dataValidations count="21">
    <dataValidation allowBlank="true" operator="between" showDropDown="false" showErrorMessage="true" showInputMessage="true" sqref="Z30:AJ31 AB32:AJ32" type="list">
      <formula1>$W$161:$W$168</formula1>
      <formula2>0</formula2>
    </dataValidation>
    <dataValidation allowBlank="true" operator="between" showDropDown="false" showErrorMessage="true" showInputMessage="true" sqref="Z27" type="list">
      <formula1>$W$147:$W$152</formula1>
      <formula2>0</formula2>
    </dataValidation>
    <dataValidation allowBlank="true" operator="between" showDropDown="false" showErrorMessage="true" showInputMessage="true" sqref="N24:W25 AB24" type="list">
      <formula1>$W$131:$W$133</formula1>
      <formula2>0</formula2>
    </dataValidation>
    <dataValidation allowBlank="true" operator="between" showDropDown="false" showErrorMessage="true" showInputMessage="true" sqref="V61:V62" type="list">
      <formula1>"(wybierz z listy),kobieta,mężczyzna"</formula1>
      <formula2>0</formula2>
    </dataValidation>
    <dataValidation allowBlank="true" operator="between" showDropDown="false" showErrorMessage="true" showInputMessage="true" sqref="Y7:AJ8" type="list">
      <formula1>"(wybierz z listy),złożenie wniosku,korekta wniosku,wycofanie wniosku w części,złożenie wniosku Następcy prawnego Beneficjenta o przyznanie pomocy,złożenie wniosku Nabywcy o przyznanie pomocy"</formula1>
      <formula2>0</formula2>
    </dataValidation>
    <dataValidation allowBlank="true" operator="between" showDropDown="false" showErrorMessage="true" showInputMessage="true" sqref="B57:J57 B88:H88 B109" type="list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  <formula2>0</formula2>
    </dataValidation>
    <dataValidation allowBlank="true" operator="between" showDropDown="false" showErrorMessage="true" showInputMessage="true" sqref="S67:Y67" type="list">
      <formula1>"(wybierz z listy),mikroprzedsiębiorstwo,małe przedsiębiorstwo"</formula1>
      <formula2>0</formula2>
    </dataValidation>
    <dataValidation allowBlank="true" operator="between" showDropDown="false" showErrorMessage="true" showInputMessage="true" sqref="M66:S66" type="list">
      <formula1>"(wybierz z listy),podejmowana,rozwijana"</formula1>
      <formula2>0</formula2>
    </dataValidation>
    <dataValidation allowBlank="true" operator="between" showDropDown="false" showErrorMessage="true" showInputMessage="true" sqref="I77:R77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Y11:AA11 AF49:AJ49 V55:AE55 AE57 L58:M58 V58:AF58 B59:L62" type="whole">
      <formula1>0</formula1>
      <formula2>9</formula2>
    </dataValidation>
    <dataValidation allowBlank="true" error="W tym polu można wpisać tylko znak &quot;X&quot;" errorTitle="Błąd!" operator="between" showDropDown="true" showErrorMessage="true" showInputMessage="true" sqref="AD12 L25 W31 S34 AB63" type="list">
      <formula1>"x,X"</formula1>
      <formula2>0</formula2>
    </dataValidation>
    <dataValidation allowBlank="true" error="W tym polu można wpisać tylko pojedynczą cyfrę - w zakresie od 0 do 9" errorTitle="Błąd!" operator="between" showDropDown="false" showErrorMessage="true" showInputMessage="true" sqref="Y10:AA10 S17:U17 Q36:S36 Q39:S39 V47:AD47 AF47:AJ47 V49:AE49 V51:AE51 V54:AF54 J67:K67 M67:N67" type="whole">
      <formula1>0</formula1>
      <formula2>9</formula2>
    </dataValidation>
    <dataValidation allowBlank="true" error="W tym polu można wpisać tylko pojedynczą literę lub cyfrę" errorTitle="Błąd!" operator="equal" showDropDown="false" showErrorMessage="true" showInputMessage="true" sqref="M19:U19 AB19:AJ19 V57:X57 P67" type="textLength">
      <formula1>1</formula1>
      <formula2>0</formula2>
    </dataValidation>
    <dataValidation allowBlank="true" error="W tym polu można wpisać tylko znak &quot;X&quot;" errorTitle="Błąd!" operator="between" showDropDown="true" showErrorMessage="true" showInputMessage="true" sqref="L28" type="none">
      <formula1>0</formula1>
      <formula2>0</formula2>
    </dataValidation>
    <dataValidation allowBlank="true" operator="between" showDropDown="false" showErrorMessage="true" showInputMessage="true" sqref="N27:W28" type="list">
      <formula1>$W$135:$W$145</formula1>
      <formula2>0</formula2>
    </dataValidation>
    <dataValidation allowBlank="true" error="W tym polu można wpisać tylko pojedynczą literę lub cyfrę" errorTitle="Błąd!" operator="between" showDropDown="false" showErrorMessage="true" showInputMessage="true" sqref="Y57:AD57" type="whole">
      <formula1>0</formula1>
      <formula2>9</formula2>
    </dataValidation>
    <dataValidation allowBlank="true" error="W tym polu można wpisać tylko znak &quot;X&quot;" errorTitle="Błąd!" operator="between" prompt="Po wpisaniu &quot;X&quot; w polu TAK wartość z pola NIE zostanie automatycznie usunięta.&#10;Po wyczyszczeniu pola TAK znak &quot;X&quot; zostanie automatycznie wpisany do pola NIE." promptTitle="Uwaga!" showDropDown="true" showErrorMessage="true" showInputMessage="true" sqref="AA12 Y63" type="list">
      <formula1>"x,X"</formula1>
      <formula2>0</formula2>
    </dataValidation>
    <dataValidation allowBlank="true" operator="between" showDropDown="false" showErrorMessage="true" showInputMessage="true" sqref="I88:R88 I109" type="list">
      <formula1>"(wybierz z listy),dolnośląskie,kujawsko-pomorskie,lubelskie,lubuskie,łódzkie,małopolskie,mazowieckie,opolskie,podkarpackie,podlaskie,pomorskie,śląskie,świętokrzyskie,warmińsko-mazurskie,wielkopolskie,zachodniopomorskie,nie dotyczy"</formula1>
      <formula2>0</formula2>
    </dataValidation>
    <dataValidation allowBlank="true" operator="between" prompt="...należy prawym klawiszem myszy kliknąć w numer wiersza znajdujący się PONIŻEJ tabeli (lub części tabeli), do której dodawany jest wiersz! (w tym konkretnym przypadku w numer 103, jak wskazuje zielona strzałka) i wybrać Wstaw." promptTitle="Uwaga! Aby dodać wiersz..." showDropDown="false" showErrorMessage="true" showInputMessage="true" sqref="AM103" type="none">
      <formula1>0</formula1>
      <formula2>0</formula2>
    </dataValidation>
    <dataValidation allowBlank="true" operator="between" prompt="...należy zaznaczyć aktywne komórki z wiersza poprzedzającego i przeciągnąć (przytrzymując kursorem myszy mały kwadracik w prawym dolnym rogu zaznaczonego obszaru) formułę do właściwego wiersza." promptTitle="Uwaga! Aby uzupełnić formułę..." showDropDown="false" showErrorMessage="true" showInputMessage="true" sqref="AM104" type="none">
      <formula1>0</formula1>
      <formula2>0</formula2>
    </dataValidation>
    <dataValidation allowBlank="true" operator="between" prompt="...do stanu sprzed wykonania niepożądanych zmian neleży skorzystać z przycisku &quot;Cofnij&quot; (mała, granatowa strzałka na pasku w lewym, górnym rogu ekranu) lub na klawiaturze wybrać kombinację klawiszy [Ctrl]+[Z]. Czynność tę można powtarzać." promptTitle="Uwaga! Aby powrócić..." showDropDown="false" showErrorMessage="true" showInputMessage="true" sqref="AL5 AO5:AO7 AL8:AO8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rowBreaks count="1" manualBreakCount="1">
    <brk id="71" man="true" max="16383" min="0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201"/>
  <sheetViews>
    <sheetView showFormulas="false" showGridLines="false" showRowColHeaders="true" showZeros="true" rightToLeft="false" tabSelected="false" showOutlineSymbols="true" defaultGridColor="true" view="pageBreakPreview" topLeftCell="A13" colorId="64" zoomScale="100" zoomScaleNormal="190" zoomScalePageLayoutView="100" workbookViewId="0">
      <selection pane="topLeft" activeCell="A22" activeCellId="0" sqref="A22"/>
    </sheetView>
  </sheetViews>
  <sheetFormatPr defaultRowHeight="12" zeroHeight="false" outlineLevelRow="0" outlineLevelCol="0"/>
  <cols>
    <col collapsed="false" customWidth="true" hidden="false" outlineLevel="0" max="1" min="1" style="162" width="3.14"/>
    <col collapsed="false" customWidth="true" hidden="false" outlineLevel="0" max="14" min="2" style="162" width="2.99"/>
    <col collapsed="false" customWidth="true" hidden="false" outlineLevel="0" max="16" min="15" style="162" width="2.71"/>
    <col collapsed="false" customWidth="true" hidden="false" outlineLevel="0" max="28" min="17" style="162" width="2.99"/>
    <col collapsed="false" customWidth="true" hidden="false" outlineLevel="0" max="32" min="29" style="162" width="2.85"/>
    <col collapsed="false" customWidth="true" hidden="false" outlineLevel="0" max="33" min="33" style="156" width="7.71"/>
    <col collapsed="false" customWidth="true" hidden="false" outlineLevel="0" max="34" min="34" style="156" width="9.14"/>
    <col collapsed="false" customWidth="true" hidden="false" outlineLevel="0" max="1025" min="35" style="162" width="9.14"/>
  </cols>
  <sheetData>
    <row r="1" customFormat="false" ht="15" hidden="false" customHeight="true" outlineLevel="0" collapsed="false">
      <c r="A1" s="386" t="s">
        <v>272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</row>
    <row r="2" customFormat="false" ht="2.25" hidden="false" customHeight="true" outlineLevel="0" collapsed="false">
      <c r="A2" s="386"/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</row>
    <row r="3" s="1" customFormat="true" ht="15" hidden="false" customHeight="true" outlineLevel="0" collapsed="false">
      <c r="A3" s="67" t="s">
        <v>273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51"/>
      <c r="AH3" s="51"/>
    </row>
    <row r="4" s="1" customFormat="true" ht="2.25" hidden="false" customHeight="true" outlineLevel="0" collapsed="false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51"/>
      <c r="AH4" s="51"/>
    </row>
    <row r="5" s="1" customFormat="true" ht="12" hidden="false" customHeight="true" outlineLevel="0" collapsed="false">
      <c r="A5" s="82" t="s">
        <v>274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51"/>
      <c r="AH5" s="51"/>
    </row>
    <row r="6" s="1" customFormat="true" ht="50.1" hidden="false" customHeight="true" outlineLevel="0" collapsed="false">
      <c r="A6" s="388"/>
      <c r="B6" s="388"/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51"/>
      <c r="AH6" s="51"/>
    </row>
    <row r="7" s="1" customFormat="true" ht="15.95" hidden="false" customHeight="true" outlineLevel="0" collapsed="false">
      <c r="A7" s="388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51"/>
      <c r="AH7" s="389" t="s">
        <v>275</v>
      </c>
    </row>
    <row r="8" s="1" customFormat="true" ht="2.25" hidden="false" customHeight="true" outlineLevel="0" collapsed="false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51"/>
      <c r="AH8" s="51"/>
    </row>
    <row r="9" s="1" customFormat="true" ht="12" hidden="false" customHeight="true" outlineLevel="0" collapsed="false">
      <c r="A9" s="82" t="s">
        <v>276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51"/>
      <c r="AH9" s="51"/>
    </row>
    <row r="10" s="1" customFormat="true" ht="50.1" hidden="false" customHeight="true" outlineLevel="0" collapsed="false">
      <c r="A10" s="388"/>
      <c r="B10" s="388"/>
      <c r="C10" s="388"/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8"/>
      <c r="O10" s="388"/>
      <c r="P10" s="388"/>
      <c r="Q10" s="388"/>
      <c r="R10" s="388"/>
      <c r="S10" s="388"/>
      <c r="T10" s="388"/>
      <c r="U10" s="388"/>
      <c r="V10" s="388"/>
      <c r="W10" s="388"/>
      <c r="X10" s="388"/>
      <c r="Y10" s="388"/>
      <c r="Z10" s="388"/>
      <c r="AA10" s="388"/>
      <c r="AB10" s="388"/>
      <c r="AC10" s="388"/>
      <c r="AD10" s="388"/>
      <c r="AE10" s="388"/>
      <c r="AF10" s="388"/>
      <c r="AG10" s="51"/>
      <c r="AH10" s="51"/>
    </row>
    <row r="11" s="1" customFormat="true" ht="15.95" hidden="false" customHeight="true" outlineLevel="0" collapsed="false">
      <c r="A11" s="388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  <c r="T11" s="388"/>
      <c r="U11" s="388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51"/>
      <c r="AH11" s="51"/>
    </row>
    <row r="12" s="1" customFormat="true" ht="2.25" hidden="false" customHeight="true" outlineLevel="0" collapsed="false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51"/>
      <c r="AH12" s="51"/>
    </row>
    <row r="13" s="1" customFormat="true" ht="12" hidden="false" customHeight="true" outlineLevel="0" collapsed="false">
      <c r="A13" s="82" t="s">
        <v>277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51"/>
      <c r="AH13" s="51"/>
    </row>
    <row r="14" s="1" customFormat="true" ht="69.95" hidden="false" customHeight="true" outlineLevel="0" collapsed="false">
      <c r="A14" s="388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8"/>
      <c r="R14" s="388"/>
      <c r="S14" s="388"/>
      <c r="T14" s="388"/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8"/>
      <c r="AG14" s="51"/>
      <c r="AH14" s="51"/>
    </row>
    <row r="15" s="1" customFormat="true" ht="15.95" hidden="false" customHeight="true" outlineLevel="0" collapsed="false">
      <c r="A15" s="388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8"/>
      <c r="AG15" s="51"/>
      <c r="AH15" s="51"/>
    </row>
    <row r="16" s="1" customFormat="true" ht="2.25" hidden="false" customHeight="true" outlineLevel="0" collapsed="false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51"/>
      <c r="AH16" s="51"/>
    </row>
    <row r="17" customFormat="false" ht="15" hidden="false" customHeight="true" outlineLevel="0" collapsed="false">
      <c r="A17" s="390" t="s">
        <v>278</v>
      </c>
      <c r="B17" s="390"/>
      <c r="C17" s="390"/>
      <c r="D17" s="390"/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0"/>
      <c r="Q17" s="390"/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390"/>
      <c r="AD17" s="390"/>
      <c r="AE17" s="390"/>
      <c r="AF17" s="390"/>
    </row>
    <row r="18" customFormat="false" ht="159.95" hidden="false" customHeight="true" outlineLevel="0" collapsed="false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</row>
    <row r="19" customFormat="false" ht="15.95" hidden="false" customHeight="true" outlineLevel="0" collapsed="false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</row>
    <row r="20" customFormat="false" ht="2.25" hidden="false" customHeight="true" outlineLevel="0" collapsed="false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392"/>
    </row>
    <row r="21" customFormat="false" ht="15" hidden="false" customHeight="true" outlineLevel="0" collapsed="false">
      <c r="A21" s="390" t="s">
        <v>279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</row>
    <row r="22" customFormat="false" ht="30" hidden="false" customHeight="true" outlineLevel="0" collapsed="false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</row>
    <row r="23" customFormat="false" ht="15.95" hidden="false" customHeight="true" outlineLevel="0" collapsed="false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</row>
    <row r="24" customFormat="false" ht="2.25" hidden="false" customHeight="true" outlineLevel="0" collapsed="false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</row>
    <row r="25" customFormat="false" ht="15" hidden="false" customHeight="true" outlineLevel="0" collapsed="false">
      <c r="A25" s="393" t="s">
        <v>280</v>
      </c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  <c r="AA25" s="393"/>
      <c r="AB25" s="393"/>
      <c r="AC25" s="393"/>
      <c r="AD25" s="393"/>
      <c r="AE25" s="393"/>
      <c r="AF25" s="393"/>
    </row>
    <row r="26" customFormat="false" ht="260.1" hidden="false" customHeight="true" outlineLevel="0" collapsed="false">
      <c r="A26" s="391"/>
      <c r="B26" s="391"/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  <c r="AE26" s="391"/>
      <c r="AF26" s="391"/>
    </row>
    <row r="27" customFormat="false" ht="15.95" hidden="false" customHeight="true" outlineLevel="0" collapsed="false">
      <c r="A27" s="391"/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</row>
    <row r="28" customFormat="false" ht="5.25" hidden="false" customHeight="true" outlineLevel="0" collapsed="false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</row>
    <row r="29" customFormat="false" ht="2.25" hidden="false" customHeight="true" outlineLevel="0" collapsed="false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</row>
    <row r="30" customFormat="false" ht="20.25" hidden="false" customHeight="true" outlineLevel="0" collapsed="false">
      <c r="A30" s="394" t="s">
        <v>281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/>
      <c r="Q30" s="394"/>
      <c r="R30" s="394"/>
      <c r="S30" s="394"/>
      <c r="T30" s="394"/>
      <c r="U30" s="394"/>
      <c r="V30" s="394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</row>
    <row r="31" customFormat="false" ht="7.5" hidden="false" customHeight="true" outlineLevel="0" collapsed="false">
      <c r="A31" s="129" t="s">
        <v>282</v>
      </c>
      <c r="B31" s="129"/>
      <c r="C31" s="396" t="s">
        <v>283</v>
      </c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7"/>
      <c r="AC31" s="397"/>
      <c r="AD31" s="397"/>
      <c r="AE31" s="397"/>
      <c r="AF31" s="398"/>
    </row>
    <row r="32" customFormat="false" ht="15" hidden="false" customHeight="true" outlineLevel="0" collapsed="false">
      <c r="A32" s="129"/>
      <c r="B32" s="129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9"/>
      <c r="AC32" s="400"/>
      <c r="AD32" s="401" t="s">
        <v>24</v>
      </c>
      <c r="AE32" s="401"/>
      <c r="AF32" s="402"/>
    </row>
    <row r="33" customFormat="false" ht="7.5" hidden="false" customHeight="true" outlineLevel="0" collapsed="false">
      <c r="A33" s="129"/>
      <c r="B33" s="129"/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403"/>
      <c r="AC33" s="403"/>
      <c r="AD33" s="403"/>
      <c r="AE33" s="403"/>
      <c r="AF33" s="404"/>
    </row>
    <row r="34" customFormat="false" ht="7.5" hidden="false" customHeight="true" outlineLevel="0" collapsed="false">
      <c r="A34" s="129" t="s">
        <v>284</v>
      </c>
      <c r="B34" s="129"/>
      <c r="C34" s="405" t="s">
        <v>285</v>
      </c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</row>
    <row r="35" customFormat="false" ht="15" hidden="false" customHeight="true" outlineLevel="0" collapsed="false">
      <c r="A35" s="129"/>
      <c r="B35" s="129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</row>
    <row r="36" customFormat="false" ht="7.5" hidden="false" customHeight="true" outlineLevel="0" collapsed="false">
      <c r="A36" s="129"/>
      <c r="B36" s="129"/>
      <c r="C36" s="405"/>
      <c r="D36" s="405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5"/>
      <c r="U36" s="405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</row>
    <row r="37" customFormat="false" ht="24" hidden="false" customHeight="true" outlineLevel="0" collapsed="false">
      <c r="A37" s="406" t="s">
        <v>286</v>
      </c>
      <c r="B37" s="406"/>
      <c r="C37" s="396" t="s">
        <v>287</v>
      </c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7"/>
      <c r="AC37" s="397"/>
      <c r="AD37" s="397"/>
      <c r="AE37" s="397"/>
      <c r="AF37" s="398"/>
    </row>
    <row r="38" customFormat="false" ht="15" hidden="false" customHeight="true" outlineLevel="0" collapsed="false">
      <c r="A38" s="406"/>
      <c r="B38" s="40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9"/>
      <c r="AC38" s="400"/>
      <c r="AD38" s="401" t="s">
        <v>24</v>
      </c>
      <c r="AE38" s="401"/>
      <c r="AF38" s="402"/>
    </row>
    <row r="39" customFormat="false" ht="24" hidden="false" customHeight="true" outlineLevel="0" collapsed="false">
      <c r="A39" s="406"/>
      <c r="B39" s="40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403"/>
      <c r="AC39" s="403"/>
      <c r="AD39" s="403"/>
      <c r="AE39" s="403"/>
      <c r="AF39" s="404"/>
    </row>
    <row r="40" customFormat="false" ht="3" hidden="false" customHeight="true" outlineLevel="0" collapsed="false">
      <c r="A40" s="406" t="s">
        <v>288</v>
      </c>
      <c r="B40" s="406"/>
      <c r="C40" s="396" t="s">
        <v>289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7"/>
      <c r="AC40" s="397"/>
      <c r="AD40" s="397"/>
      <c r="AE40" s="397"/>
      <c r="AF40" s="398"/>
    </row>
    <row r="41" customFormat="false" ht="15" hidden="false" customHeight="true" outlineLevel="0" collapsed="false">
      <c r="A41" s="406"/>
      <c r="B41" s="40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  <c r="AA41" s="396"/>
      <c r="AB41" s="399"/>
      <c r="AC41" s="400"/>
      <c r="AD41" s="401" t="s">
        <v>24</v>
      </c>
      <c r="AE41" s="401"/>
      <c r="AF41" s="402"/>
    </row>
    <row r="42" customFormat="false" ht="3" hidden="false" customHeight="true" outlineLevel="0" collapsed="false">
      <c r="A42" s="406"/>
      <c r="B42" s="406"/>
      <c r="C42" s="396"/>
      <c r="D42" s="396"/>
      <c r="E42" s="396"/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403"/>
      <c r="AC42" s="403"/>
      <c r="AD42" s="403"/>
      <c r="AE42" s="403"/>
      <c r="AF42" s="404"/>
    </row>
    <row r="43" customFormat="false" ht="3" hidden="false" customHeight="true" outlineLevel="0" collapsed="false">
      <c r="A43" s="407" t="s">
        <v>290</v>
      </c>
      <c r="B43" s="407"/>
      <c r="C43" s="408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397"/>
      <c r="AC43" s="397"/>
      <c r="AD43" s="397"/>
      <c r="AE43" s="397"/>
      <c r="AF43" s="402"/>
    </row>
    <row r="44" customFormat="false" ht="15" hidden="false" customHeight="true" outlineLevel="0" collapsed="false">
      <c r="A44" s="407"/>
      <c r="B44" s="407"/>
      <c r="C44" s="410" t="s">
        <v>291</v>
      </c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127"/>
      <c r="AC44" s="400"/>
      <c r="AD44" s="401" t="s">
        <v>24</v>
      </c>
      <c r="AE44" s="401"/>
      <c r="AF44" s="411"/>
    </row>
    <row r="45" customFormat="false" ht="3" hidden="false" customHeight="true" outlineLevel="0" collapsed="false">
      <c r="A45" s="407"/>
      <c r="B45" s="407"/>
      <c r="C45" s="412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4"/>
      <c r="AC45" s="414"/>
      <c r="AD45" s="414"/>
      <c r="AE45" s="414"/>
      <c r="AF45" s="402"/>
    </row>
    <row r="46" customFormat="false" ht="7.5" hidden="false" customHeight="true" outlineLevel="0" collapsed="false">
      <c r="A46" s="129" t="s">
        <v>292</v>
      </c>
      <c r="B46" s="129"/>
      <c r="C46" s="164" t="s">
        <v>293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</row>
    <row r="47" customFormat="false" ht="15" hidden="false" customHeight="true" outlineLevel="0" collapsed="false">
      <c r="A47" s="129"/>
      <c r="B47" s="129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</row>
    <row r="48" customFormat="false" ht="7.5" hidden="false" customHeight="true" outlineLevel="0" collapsed="false">
      <c r="A48" s="129"/>
      <c r="B48" s="129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</row>
    <row r="49" customFormat="false" ht="3" hidden="false" customHeight="true" outlineLevel="0" collapsed="false">
      <c r="A49" s="406" t="s">
        <v>294</v>
      </c>
      <c r="B49" s="406"/>
      <c r="C49" s="396" t="s">
        <v>295</v>
      </c>
      <c r="D49" s="396"/>
      <c r="E49" s="396"/>
      <c r="F49" s="396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  <c r="Y49" s="396"/>
      <c r="Z49" s="396"/>
      <c r="AA49" s="396"/>
      <c r="AB49" s="415"/>
      <c r="AC49" s="415"/>
      <c r="AD49" s="415"/>
      <c r="AE49" s="415"/>
      <c r="AF49" s="416"/>
    </row>
    <row r="50" customFormat="false" ht="15" hidden="false" customHeight="true" outlineLevel="0" collapsed="false">
      <c r="A50" s="406"/>
      <c r="B50" s="40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9"/>
      <c r="AC50" s="400"/>
      <c r="AD50" s="401" t="s">
        <v>24</v>
      </c>
      <c r="AE50" s="401"/>
      <c r="AF50" s="417"/>
    </row>
    <row r="51" customFormat="false" ht="3" hidden="false" customHeight="true" outlineLevel="0" collapsed="false">
      <c r="A51" s="406"/>
      <c r="B51" s="40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6"/>
      <c r="N51" s="396"/>
      <c r="O51" s="396"/>
      <c r="P51" s="396"/>
      <c r="Q51" s="396"/>
      <c r="R51" s="396"/>
      <c r="S51" s="396"/>
      <c r="T51" s="396"/>
      <c r="U51" s="396"/>
      <c r="V51" s="396"/>
      <c r="W51" s="396"/>
      <c r="X51" s="396"/>
      <c r="Y51" s="396"/>
      <c r="Z51" s="396"/>
      <c r="AA51" s="396"/>
      <c r="AB51" s="418"/>
      <c r="AC51" s="418"/>
      <c r="AD51" s="418"/>
      <c r="AE51" s="418"/>
      <c r="AF51" s="419"/>
    </row>
    <row r="52" customFormat="false" ht="3" hidden="false" customHeight="true" outlineLevel="0" collapsed="false">
      <c r="A52" s="406" t="s">
        <v>296</v>
      </c>
      <c r="B52" s="406"/>
      <c r="C52" s="396" t="s">
        <v>297</v>
      </c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396"/>
      <c r="U52" s="396"/>
      <c r="V52" s="396"/>
      <c r="W52" s="396"/>
      <c r="X52" s="396"/>
      <c r="Y52" s="396"/>
      <c r="Z52" s="396"/>
      <c r="AA52" s="396"/>
      <c r="AB52" s="415"/>
      <c r="AC52" s="415"/>
      <c r="AD52" s="415"/>
      <c r="AE52" s="415"/>
      <c r="AF52" s="416"/>
    </row>
    <row r="53" customFormat="false" ht="15" hidden="false" customHeight="true" outlineLevel="0" collapsed="false">
      <c r="A53" s="406"/>
      <c r="B53" s="406"/>
      <c r="C53" s="396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  <c r="Q53" s="396"/>
      <c r="R53" s="396"/>
      <c r="S53" s="396"/>
      <c r="T53" s="396"/>
      <c r="U53" s="396"/>
      <c r="V53" s="396"/>
      <c r="W53" s="396"/>
      <c r="X53" s="396"/>
      <c r="Y53" s="396"/>
      <c r="Z53" s="396"/>
      <c r="AA53" s="396"/>
      <c r="AB53" s="399"/>
      <c r="AC53" s="400"/>
      <c r="AD53" s="401" t="s">
        <v>24</v>
      </c>
      <c r="AE53" s="401"/>
      <c r="AF53" s="417"/>
    </row>
    <row r="54" customFormat="false" ht="3" hidden="false" customHeight="true" outlineLevel="0" collapsed="false">
      <c r="A54" s="406"/>
      <c r="B54" s="406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  <c r="Q54" s="396"/>
      <c r="R54" s="396"/>
      <c r="S54" s="396"/>
      <c r="T54" s="396"/>
      <c r="U54" s="396"/>
      <c r="V54" s="396"/>
      <c r="W54" s="396"/>
      <c r="X54" s="396"/>
      <c r="Y54" s="396"/>
      <c r="Z54" s="396"/>
      <c r="AA54" s="396"/>
      <c r="AB54" s="418"/>
      <c r="AC54" s="418"/>
      <c r="AD54" s="418"/>
      <c r="AE54" s="418"/>
      <c r="AF54" s="419"/>
    </row>
    <row r="55" customFormat="false" ht="3" hidden="false" customHeight="true" outlineLevel="0" collapsed="false">
      <c r="A55" s="406" t="s">
        <v>298</v>
      </c>
      <c r="B55" s="406"/>
      <c r="C55" s="396" t="s">
        <v>299</v>
      </c>
      <c r="D55" s="396"/>
      <c r="E55" s="396"/>
      <c r="F55" s="396"/>
      <c r="G55" s="396"/>
      <c r="H55" s="396"/>
      <c r="I55" s="396"/>
      <c r="J55" s="396"/>
      <c r="K55" s="396"/>
      <c r="L55" s="396"/>
      <c r="M55" s="396"/>
      <c r="N55" s="396"/>
      <c r="O55" s="396"/>
      <c r="P55" s="396"/>
      <c r="Q55" s="396"/>
      <c r="R55" s="396"/>
      <c r="S55" s="396"/>
      <c r="T55" s="396"/>
      <c r="U55" s="396"/>
      <c r="V55" s="396"/>
      <c r="W55" s="396"/>
      <c r="X55" s="396"/>
      <c r="Y55" s="396"/>
      <c r="Z55" s="396"/>
      <c r="AA55" s="396"/>
      <c r="AB55" s="415"/>
      <c r="AC55" s="415"/>
      <c r="AD55" s="415"/>
      <c r="AE55" s="415"/>
      <c r="AF55" s="416"/>
    </row>
    <row r="56" customFormat="false" ht="15" hidden="false" customHeight="true" outlineLevel="0" collapsed="false">
      <c r="A56" s="406"/>
      <c r="B56" s="406"/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396"/>
      <c r="U56" s="396"/>
      <c r="V56" s="396"/>
      <c r="W56" s="396"/>
      <c r="X56" s="396"/>
      <c r="Y56" s="396"/>
      <c r="Z56" s="396"/>
      <c r="AA56" s="396"/>
      <c r="AB56" s="399"/>
      <c r="AC56" s="400"/>
      <c r="AD56" s="401" t="s">
        <v>24</v>
      </c>
      <c r="AE56" s="401"/>
      <c r="AF56" s="417"/>
    </row>
    <row r="57" customFormat="false" ht="3" hidden="false" customHeight="true" outlineLevel="0" collapsed="false">
      <c r="A57" s="406"/>
      <c r="B57" s="406"/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396"/>
      <c r="U57" s="396"/>
      <c r="V57" s="396"/>
      <c r="W57" s="396"/>
      <c r="X57" s="396"/>
      <c r="Y57" s="396"/>
      <c r="Z57" s="396"/>
      <c r="AA57" s="396"/>
      <c r="AB57" s="418"/>
      <c r="AC57" s="418"/>
      <c r="AD57" s="418"/>
      <c r="AE57" s="418"/>
      <c r="AF57" s="419"/>
    </row>
    <row r="58" customFormat="false" ht="12" hidden="false" customHeight="true" outlineLevel="0" collapsed="false">
      <c r="A58" s="129" t="s">
        <v>300</v>
      </c>
      <c r="B58" s="129"/>
      <c r="C58" s="396" t="s">
        <v>301</v>
      </c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396"/>
      <c r="Z58" s="396"/>
      <c r="AA58" s="396"/>
      <c r="AB58" s="415"/>
      <c r="AC58" s="415"/>
      <c r="AD58" s="415"/>
      <c r="AE58" s="415"/>
      <c r="AF58" s="416"/>
    </row>
    <row r="59" customFormat="false" ht="15" hidden="false" customHeight="true" outlineLevel="0" collapsed="false">
      <c r="A59" s="129"/>
      <c r="B59" s="129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6"/>
      <c r="X59" s="396"/>
      <c r="Y59" s="396"/>
      <c r="Z59" s="396"/>
      <c r="AA59" s="396"/>
      <c r="AB59" s="399"/>
      <c r="AC59" s="400"/>
      <c r="AD59" s="401" t="s">
        <v>24</v>
      </c>
      <c r="AE59" s="401"/>
      <c r="AF59" s="417"/>
    </row>
    <row r="60" customFormat="false" ht="12" hidden="false" customHeight="true" outlineLevel="0" collapsed="false">
      <c r="A60" s="129"/>
      <c r="B60" s="129"/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418"/>
      <c r="AC60" s="418"/>
      <c r="AD60" s="418"/>
      <c r="AE60" s="418"/>
      <c r="AF60" s="419"/>
    </row>
    <row r="61" customFormat="false" ht="3" hidden="false" customHeight="true" outlineLevel="0" collapsed="false">
      <c r="A61" s="129" t="s">
        <v>302</v>
      </c>
      <c r="B61" s="129"/>
      <c r="C61" s="396" t="s">
        <v>303</v>
      </c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415"/>
      <c r="AC61" s="415"/>
      <c r="AD61" s="415"/>
      <c r="AE61" s="415"/>
      <c r="AF61" s="416"/>
    </row>
    <row r="62" customFormat="false" ht="15" hidden="false" customHeight="true" outlineLevel="0" collapsed="false">
      <c r="A62" s="129"/>
      <c r="B62" s="129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  <c r="Z62" s="396"/>
      <c r="AA62" s="396"/>
      <c r="AB62" s="399"/>
      <c r="AC62" s="400"/>
      <c r="AD62" s="401" t="s">
        <v>24</v>
      </c>
      <c r="AE62" s="401"/>
      <c r="AF62" s="417"/>
    </row>
    <row r="63" customFormat="false" ht="3" hidden="false" customHeight="true" outlineLevel="0" collapsed="false">
      <c r="A63" s="129"/>
      <c r="B63" s="129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418"/>
      <c r="AC63" s="418"/>
      <c r="AD63" s="418"/>
      <c r="AE63" s="418"/>
      <c r="AF63" s="419"/>
    </row>
    <row r="64" customFormat="false" ht="3" hidden="false" customHeight="true" outlineLevel="0" collapsed="false">
      <c r="A64" s="129"/>
      <c r="B64" s="129"/>
      <c r="C64" s="396" t="s">
        <v>304</v>
      </c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396"/>
      <c r="Z64" s="396"/>
      <c r="AA64" s="396"/>
      <c r="AB64" s="415"/>
      <c r="AC64" s="415"/>
      <c r="AD64" s="415"/>
      <c r="AE64" s="415"/>
      <c r="AF64" s="416"/>
    </row>
    <row r="65" customFormat="false" ht="15" hidden="false" customHeight="true" outlineLevel="0" collapsed="false">
      <c r="A65" s="129"/>
      <c r="B65" s="129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6"/>
      <c r="AB65" s="399"/>
      <c r="AC65" s="400"/>
      <c r="AD65" s="401" t="s">
        <v>24</v>
      </c>
      <c r="AE65" s="401"/>
      <c r="AF65" s="417"/>
    </row>
    <row r="66" customFormat="false" ht="3" hidden="false" customHeight="true" outlineLevel="0" collapsed="false">
      <c r="A66" s="129"/>
      <c r="B66" s="129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396"/>
      <c r="Z66" s="396"/>
      <c r="AA66" s="396"/>
      <c r="AB66" s="418"/>
      <c r="AC66" s="418"/>
      <c r="AD66" s="418"/>
      <c r="AE66" s="418"/>
      <c r="AF66" s="419"/>
    </row>
    <row r="67" customFormat="false" ht="3" hidden="false" customHeight="true" outlineLevel="0" collapsed="false">
      <c r="A67" s="129" t="s">
        <v>305</v>
      </c>
      <c r="B67" s="129"/>
      <c r="C67" s="396" t="s">
        <v>306</v>
      </c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  <c r="Q67" s="396"/>
      <c r="R67" s="396"/>
      <c r="S67" s="396"/>
      <c r="T67" s="396"/>
      <c r="U67" s="396"/>
      <c r="V67" s="396"/>
      <c r="W67" s="396"/>
      <c r="X67" s="396"/>
      <c r="Y67" s="396"/>
      <c r="Z67" s="396"/>
      <c r="AA67" s="396"/>
      <c r="AB67" s="415"/>
      <c r="AC67" s="415"/>
      <c r="AD67" s="415"/>
      <c r="AE67" s="415"/>
      <c r="AF67" s="416"/>
    </row>
    <row r="68" customFormat="false" ht="15" hidden="false" customHeight="true" outlineLevel="0" collapsed="false">
      <c r="A68" s="129"/>
      <c r="B68" s="129"/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396"/>
      <c r="Z68" s="396"/>
      <c r="AA68" s="396"/>
      <c r="AB68" s="399"/>
      <c r="AC68" s="400"/>
      <c r="AD68" s="401" t="s">
        <v>24</v>
      </c>
      <c r="AE68" s="401"/>
      <c r="AF68" s="417"/>
    </row>
    <row r="69" customFormat="false" ht="3" hidden="false" customHeight="true" outlineLevel="0" collapsed="false">
      <c r="A69" s="129"/>
      <c r="B69" s="129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  <c r="Q69" s="396"/>
      <c r="R69" s="396"/>
      <c r="S69" s="396"/>
      <c r="T69" s="396"/>
      <c r="U69" s="396"/>
      <c r="V69" s="396"/>
      <c r="W69" s="396"/>
      <c r="X69" s="396"/>
      <c r="Y69" s="396"/>
      <c r="Z69" s="396"/>
      <c r="AA69" s="396"/>
      <c r="AB69" s="418"/>
      <c r="AC69" s="418"/>
      <c r="AD69" s="418"/>
      <c r="AE69" s="418"/>
      <c r="AF69" s="419"/>
    </row>
    <row r="70" customFormat="false" ht="3" hidden="false" customHeight="true" outlineLevel="0" collapsed="false">
      <c r="A70" s="129"/>
      <c r="B70" s="129"/>
      <c r="C70" s="396" t="s">
        <v>307</v>
      </c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396"/>
      <c r="Z70" s="396"/>
      <c r="AA70" s="396"/>
      <c r="AB70" s="396"/>
      <c r="AC70" s="418"/>
      <c r="AE70" s="397"/>
      <c r="AF70" s="398"/>
    </row>
    <row r="71" customFormat="false" ht="15" hidden="false" customHeight="true" outlineLevel="0" collapsed="false">
      <c r="A71" s="129"/>
      <c r="B71" s="129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  <c r="Q71" s="396"/>
      <c r="R71" s="396"/>
      <c r="S71" s="396"/>
      <c r="T71" s="396"/>
      <c r="U71" s="396"/>
      <c r="V71" s="396"/>
      <c r="W71" s="396"/>
      <c r="X71" s="396"/>
      <c r="Y71" s="396"/>
      <c r="Z71" s="396"/>
      <c r="AA71" s="396"/>
      <c r="AB71" s="396"/>
      <c r="AC71" s="420"/>
      <c r="AD71" s="421" t="s">
        <v>24</v>
      </c>
      <c r="AE71" s="421"/>
      <c r="AF71" s="402"/>
    </row>
    <row r="72" customFormat="false" ht="3" hidden="false" customHeight="true" outlineLevel="0" collapsed="false">
      <c r="A72" s="129"/>
      <c r="B72" s="129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422"/>
      <c r="AD72" s="403"/>
      <c r="AE72" s="403"/>
      <c r="AF72" s="404"/>
    </row>
    <row r="73" customFormat="false" ht="10.5" hidden="false" customHeight="true" outlineLevel="0" collapsed="false">
      <c r="A73" s="129" t="s">
        <v>308</v>
      </c>
      <c r="B73" s="129"/>
      <c r="C73" s="164" t="s">
        <v>309</v>
      </c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</row>
    <row r="74" customFormat="false" ht="10.5" hidden="false" customHeight="true" outlineLevel="0" collapsed="false">
      <c r="A74" s="129"/>
      <c r="B74" s="129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</row>
    <row r="75" customFormat="false" ht="12" hidden="false" customHeight="true" outlineLevel="0" collapsed="false">
      <c r="A75" s="406" t="s">
        <v>310</v>
      </c>
      <c r="B75" s="406"/>
      <c r="C75" s="396" t="s">
        <v>311</v>
      </c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  <c r="Q75" s="396"/>
      <c r="R75" s="396"/>
      <c r="S75" s="396"/>
      <c r="T75" s="396"/>
      <c r="U75" s="396"/>
      <c r="V75" s="396"/>
      <c r="W75" s="396"/>
      <c r="X75" s="396"/>
      <c r="Y75" s="396"/>
      <c r="Z75" s="396"/>
      <c r="AA75" s="396"/>
      <c r="AB75" s="415"/>
      <c r="AC75" s="415"/>
      <c r="AD75" s="415"/>
      <c r="AE75" s="415"/>
      <c r="AF75" s="416"/>
    </row>
    <row r="76" customFormat="false" ht="15" hidden="false" customHeight="true" outlineLevel="0" collapsed="false">
      <c r="A76" s="406"/>
      <c r="B76" s="40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396"/>
      <c r="Z76" s="396"/>
      <c r="AA76" s="396"/>
      <c r="AB76" s="399"/>
      <c r="AC76" s="400"/>
      <c r="AD76" s="401" t="s">
        <v>24</v>
      </c>
      <c r="AE76" s="401"/>
      <c r="AF76" s="417"/>
    </row>
    <row r="77" customFormat="false" ht="12" hidden="false" customHeight="true" outlineLevel="0" collapsed="false">
      <c r="A77" s="406"/>
      <c r="B77" s="40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418"/>
      <c r="AC77" s="418"/>
      <c r="AD77" s="418"/>
      <c r="AE77" s="418"/>
      <c r="AF77" s="419"/>
    </row>
    <row r="78" customFormat="false" ht="7.5" hidden="false" customHeight="true" outlineLevel="0" collapsed="false">
      <c r="A78" s="406" t="s">
        <v>312</v>
      </c>
      <c r="B78" s="406"/>
      <c r="C78" s="396" t="s">
        <v>313</v>
      </c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415"/>
      <c r="AC78" s="415"/>
      <c r="AD78" s="415"/>
      <c r="AE78" s="415"/>
      <c r="AF78" s="416"/>
    </row>
    <row r="79" customFormat="false" ht="15" hidden="false" customHeight="true" outlineLevel="0" collapsed="false">
      <c r="A79" s="406"/>
      <c r="B79" s="40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9"/>
      <c r="AC79" s="400"/>
      <c r="AD79" s="401" t="s">
        <v>24</v>
      </c>
      <c r="AE79" s="401"/>
      <c r="AF79" s="417"/>
    </row>
    <row r="80" customFormat="false" ht="7.5" hidden="false" customHeight="true" outlineLevel="0" collapsed="false">
      <c r="A80" s="406"/>
      <c r="B80" s="40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418"/>
      <c r="AC80" s="418"/>
      <c r="AD80" s="418"/>
      <c r="AE80" s="418"/>
      <c r="AF80" s="419"/>
    </row>
    <row r="81" customFormat="false" ht="3" hidden="false" customHeight="true" outlineLevel="0" collapsed="false">
      <c r="A81" s="129" t="s">
        <v>314</v>
      </c>
      <c r="B81" s="129"/>
      <c r="C81" s="396" t="s">
        <v>315</v>
      </c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415"/>
      <c r="AC81" s="415"/>
      <c r="AD81" s="415"/>
      <c r="AE81" s="415"/>
      <c r="AF81" s="416"/>
    </row>
    <row r="82" customFormat="false" ht="15" hidden="false" customHeight="true" outlineLevel="0" collapsed="false">
      <c r="A82" s="129"/>
      <c r="B82" s="129"/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396"/>
      <c r="AA82" s="396"/>
      <c r="AB82" s="399"/>
      <c r="AC82" s="400"/>
      <c r="AD82" s="401" t="s">
        <v>24</v>
      </c>
      <c r="AE82" s="401"/>
      <c r="AF82" s="417"/>
    </row>
    <row r="83" customFormat="false" ht="3" hidden="false" customHeight="true" outlineLevel="0" collapsed="false">
      <c r="A83" s="129"/>
      <c r="B83" s="129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418"/>
      <c r="AC83" s="418"/>
      <c r="AD83" s="418"/>
      <c r="AE83" s="418"/>
      <c r="AF83" s="419"/>
    </row>
    <row r="84" customFormat="false" ht="3" hidden="false" customHeight="true" outlineLevel="0" collapsed="false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</row>
    <row r="85" customFormat="false" ht="15" hidden="false" customHeight="true" outlineLevel="0" collapsed="false">
      <c r="A85" s="394" t="s">
        <v>316</v>
      </c>
      <c r="B85" s="394"/>
      <c r="C85" s="394"/>
      <c r="D85" s="394"/>
      <c r="E85" s="394"/>
      <c r="F85" s="394"/>
      <c r="G85" s="423" t="s">
        <v>317</v>
      </c>
      <c r="H85" s="423"/>
      <c r="I85" s="423"/>
      <c r="J85" s="423"/>
      <c r="K85" s="423"/>
      <c r="L85" s="423"/>
      <c r="M85" s="423"/>
      <c r="N85" s="423"/>
      <c r="O85" s="21" t="s">
        <v>24</v>
      </c>
      <c r="P85" s="21"/>
      <c r="Q85" s="424"/>
      <c r="R85" s="401" t="s">
        <v>318</v>
      </c>
      <c r="S85" s="401"/>
      <c r="T85" s="401"/>
      <c r="U85" s="401"/>
      <c r="V85" s="401"/>
      <c r="W85" s="401"/>
      <c r="X85" s="401"/>
      <c r="Y85" s="401"/>
      <c r="Z85" s="401"/>
      <c r="AA85" s="130" t="s">
        <v>24</v>
      </c>
      <c r="AB85" s="130"/>
      <c r="AC85" s="41" t="str">
        <f aca="false">IF(Q85="x","","x")</f>
        <v>x</v>
      </c>
      <c r="AD85" s="152"/>
      <c r="AE85" s="156"/>
      <c r="AF85" s="156"/>
    </row>
    <row r="86" customFormat="false" ht="3" hidden="false" customHeight="true" outlineLevel="0" collapsed="false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</row>
    <row r="87" customFormat="false" ht="15" hidden="false" customHeight="true" outlineLevel="0" collapsed="false">
      <c r="A87" s="390" t="s">
        <v>319</v>
      </c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90"/>
      <c r="O87" s="390"/>
      <c r="P87" s="390"/>
      <c r="Q87" s="390"/>
      <c r="R87" s="390"/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</row>
    <row r="88" customFormat="false" ht="240" hidden="false" customHeight="true" outlineLevel="0" collapsed="false">
      <c r="A88" s="391"/>
      <c r="B88" s="391"/>
      <c r="C88" s="391"/>
      <c r="D88" s="391"/>
      <c r="E88" s="391"/>
      <c r="F88" s="391"/>
      <c r="G88" s="391"/>
      <c r="H88" s="391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  <c r="X88" s="391"/>
      <c r="Y88" s="391"/>
      <c r="Z88" s="391"/>
      <c r="AA88" s="391"/>
      <c r="AB88" s="391"/>
      <c r="AC88" s="391"/>
      <c r="AD88" s="391"/>
      <c r="AE88" s="391"/>
      <c r="AF88" s="391"/>
    </row>
    <row r="89" customFormat="false" ht="15" hidden="false" customHeight="true" outlineLevel="0" collapsed="false">
      <c r="A89" s="391"/>
      <c r="B89" s="391"/>
      <c r="C89" s="391"/>
      <c r="D89" s="391"/>
      <c r="E89" s="391"/>
      <c r="F89" s="391"/>
      <c r="G89" s="391"/>
      <c r="H89" s="391"/>
      <c r="I89" s="391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  <c r="X89" s="391"/>
      <c r="Y89" s="391"/>
      <c r="Z89" s="391"/>
      <c r="AA89" s="391"/>
      <c r="AB89" s="391"/>
      <c r="AC89" s="391"/>
      <c r="AD89" s="391"/>
      <c r="AE89" s="391"/>
      <c r="AF89" s="391"/>
    </row>
    <row r="90" customFormat="false" ht="9.75" hidden="false" customHeight="true" outlineLevel="0" collapsed="false">
      <c r="A90" s="425"/>
      <c r="B90" s="425"/>
      <c r="C90" s="425"/>
      <c r="D90" s="425"/>
      <c r="E90" s="425"/>
      <c r="F90" s="425"/>
      <c r="G90" s="425"/>
      <c r="H90" s="425"/>
      <c r="I90" s="425"/>
      <c r="J90" s="425"/>
      <c r="K90" s="425"/>
      <c r="L90" s="425"/>
      <c r="M90" s="425"/>
      <c r="N90" s="425"/>
      <c r="O90" s="425"/>
      <c r="P90" s="425"/>
      <c r="Q90" s="425"/>
      <c r="R90" s="425"/>
      <c r="S90" s="425"/>
      <c r="T90" s="425"/>
      <c r="U90" s="425"/>
      <c r="V90" s="425"/>
      <c r="W90" s="425"/>
      <c r="X90" s="425"/>
      <c r="Y90" s="425"/>
      <c r="Z90" s="425"/>
      <c r="AA90" s="425"/>
      <c r="AB90" s="425"/>
      <c r="AC90" s="425"/>
      <c r="AD90" s="425"/>
      <c r="AE90" s="425"/>
      <c r="AF90" s="425"/>
    </row>
    <row r="91" customFormat="false" ht="2.25" hidden="false" customHeight="true" outlineLevel="0" collapsed="false">
      <c r="A91" s="426"/>
      <c r="B91" s="427"/>
      <c r="C91" s="427"/>
      <c r="D91" s="427"/>
      <c r="E91" s="427"/>
      <c r="F91" s="427"/>
      <c r="G91" s="130"/>
      <c r="H91" s="428"/>
      <c r="I91" s="428"/>
      <c r="J91" s="428"/>
      <c r="K91" s="428"/>
      <c r="L91" s="428"/>
      <c r="M91" s="428"/>
      <c r="N91" s="428"/>
      <c r="O91" s="429"/>
      <c r="P91" s="130"/>
      <c r="Q91" s="427"/>
      <c r="R91" s="430"/>
      <c r="S91" s="430"/>
      <c r="T91" s="430"/>
      <c r="U91" s="431"/>
      <c r="V91" s="431"/>
      <c r="W91" s="431"/>
      <c r="X91" s="431"/>
      <c r="Y91" s="127"/>
      <c r="Z91" s="432"/>
      <c r="AA91" s="432"/>
      <c r="AB91" s="429"/>
      <c r="AC91" s="429"/>
      <c r="AD91" s="429"/>
      <c r="AE91" s="429"/>
      <c r="AF91" s="429"/>
    </row>
    <row r="92" customFormat="false" ht="26.25" hidden="false" customHeight="true" outlineLevel="0" collapsed="false">
      <c r="A92" s="126" t="s">
        <v>320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</row>
    <row r="93" customFormat="false" ht="12" hidden="false" customHeight="true" outlineLevel="0" collapsed="false">
      <c r="A93" s="161" t="s">
        <v>321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</row>
    <row r="94" customFormat="false" ht="2.25" hidden="false" customHeight="true" outlineLevel="0" collapsed="false">
      <c r="A94" s="433"/>
      <c r="B94" s="433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</row>
    <row r="95" customFormat="false" ht="39.75" hidden="false" customHeight="true" outlineLevel="0" collapsed="false">
      <c r="A95" s="434" t="s">
        <v>186</v>
      </c>
      <c r="B95" s="435" t="s">
        <v>322</v>
      </c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 t="s">
        <v>323</v>
      </c>
      <c r="N95" s="435"/>
      <c r="O95" s="435"/>
      <c r="P95" s="435"/>
      <c r="Q95" s="435" t="s">
        <v>324</v>
      </c>
      <c r="R95" s="435"/>
      <c r="S95" s="435"/>
      <c r="T95" s="435"/>
      <c r="U95" s="436" t="s">
        <v>325</v>
      </c>
      <c r="V95" s="436"/>
      <c r="W95" s="436"/>
      <c r="X95" s="436"/>
      <c r="Y95" s="436"/>
      <c r="Z95" s="436"/>
      <c r="AA95" s="436"/>
      <c r="AB95" s="436"/>
      <c r="AC95" s="436"/>
      <c r="AD95" s="436"/>
      <c r="AE95" s="436"/>
      <c r="AF95" s="436"/>
    </row>
    <row r="96" customFormat="false" ht="26.25" hidden="false" customHeight="true" outlineLevel="0" collapsed="false">
      <c r="A96" s="434" t="s">
        <v>326</v>
      </c>
      <c r="B96" s="437" t="s">
        <v>327</v>
      </c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8"/>
      <c r="N96" s="438"/>
      <c r="O96" s="438"/>
      <c r="P96" s="438"/>
      <c r="Q96" s="439" t="s">
        <v>328</v>
      </c>
      <c r="R96" s="439"/>
      <c r="S96" s="439"/>
      <c r="T96" s="439"/>
      <c r="U96" s="440"/>
      <c r="V96" s="440"/>
      <c r="W96" s="440"/>
      <c r="X96" s="440"/>
      <c r="Y96" s="440"/>
      <c r="Z96" s="440"/>
      <c r="AA96" s="440"/>
      <c r="AB96" s="440"/>
      <c r="AC96" s="440"/>
      <c r="AD96" s="440"/>
      <c r="AE96" s="440"/>
      <c r="AF96" s="440"/>
    </row>
    <row r="97" customFormat="false" ht="26.25" hidden="false" customHeight="true" outlineLevel="0" collapsed="false">
      <c r="A97" s="434" t="s">
        <v>329</v>
      </c>
      <c r="B97" s="437" t="s">
        <v>330</v>
      </c>
      <c r="C97" s="437"/>
      <c r="D97" s="437"/>
      <c r="E97" s="437"/>
      <c r="F97" s="437"/>
      <c r="G97" s="437"/>
      <c r="H97" s="437"/>
      <c r="I97" s="437"/>
      <c r="J97" s="437"/>
      <c r="K97" s="437"/>
      <c r="L97" s="437"/>
      <c r="M97" s="438"/>
      <c r="N97" s="438"/>
      <c r="O97" s="438"/>
      <c r="P97" s="438"/>
      <c r="Q97" s="439" t="s">
        <v>328</v>
      </c>
      <c r="R97" s="439"/>
      <c r="S97" s="439"/>
      <c r="T97" s="439"/>
      <c r="U97" s="440"/>
      <c r="V97" s="440"/>
      <c r="W97" s="440"/>
      <c r="X97" s="440"/>
      <c r="Y97" s="440"/>
      <c r="Z97" s="440"/>
      <c r="AA97" s="440"/>
      <c r="AB97" s="440"/>
      <c r="AC97" s="440"/>
      <c r="AD97" s="440"/>
      <c r="AE97" s="440"/>
      <c r="AF97" s="440"/>
    </row>
    <row r="98" customFormat="false" ht="39" hidden="false" customHeight="true" outlineLevel="0" collapsed="false">
      <c r="A98" s="434" t="s">
        <v>331</v>
      </c>
      <c r="B98" s="437" t="s">
        <v>332</v>
      </c>
      <c r="C98" s="437"/>
      <c r="D98" s="437"/>
      <c r="E98" s="437"/>
      <c r="F98" s="437"/>
      <c r="G98" s="437"/>
      <c r="H98" s="437"/>
      <c r="I98" s="437"/>
      <c r="J98" s="437"/>
      <c r="K98" s="437"/>
      <c r="L98" s="437"/>
      <c r="M98" s="438"/>
      <c r="N98" s="438"/>
      <c r="O98" s="438"/>
      <c r="P98" s="438"/>
      <c r="Q98" s="439" t="s">
        <v>333</v>
      </c>
      <c r="R98" s="439"/>
      <c r="S98" s="439"/>
      <c r="T98" s="439"/>
      <c r="U98" s="440"/>
      <c r="V98" s="440"/>
      <c r="W98" s="440"/>
      <c r="X98" s="440"/>
      <c r="Y98" s="440"/>
      <c r="Z98" s="440"/>
      <c r="AA98" s="440"/>
      <c r="AB98" s="440"/>
      <c r="AC98" s="440"/>
      <c r="AD98" s="440"/>
      <c r="AE98" s="440"/>
      <c r="AF98" s="440"/>
    </row>
    <row r="99" customFormat="false" ht="26.25" hidden="false" customHeight="true" outlineLevel="0" collapsed="false">
      <c r="A99" s="434" t="s">
        <v>334</v>
      </c>
      <c r="B99" s="437" t="s">
        <v>335</v>
      </c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8"/>
      <c r="N99" s="438"/>
      <c r="O99" s="438"/>
      <c r="P99" s="438"/>
      <c r="Q99" s="439" t="s">
        <v>333</v>
      </c>
      <c r="R99" s="439"/>
      <c r="S99" s="439"/>
      <c r="T99" s="439"/>
      <c r="U99" s="440"/>
      <c r="V99" s="440"/>
      <c r="W99" s="440"/>
      <c r="X99" s="440"/>
      <c r="Y99" s="440"/>
      <c r="Z99" s="440"/>
      <c r="AA99" s="440"/>
      <c r="AB99" s="440"/>
      <c r="AC99" s="440"/>
      <c r="AD99" s="440"/>
      <c r="AE99" s="440"/>
      <c r="AF99" s="440"/>
    </row>
    <row r="100" customFormat="false" ht="39" hidden="false" customHeight="true" outlineLevel="0" collapsed="false">
      <c r="A100" s="434" t="s">
        <v>336</v>
      </c>
      <c r="B100" s="437" t="s">
        <v>337</v>
      </c>
      <c r="C100" s="437"/>
      <c r="D100" s="437"/>
      <c r="E100" s="437"/>
      <c r="F100" s="437"/>
      <c r="G100" s="437"/>
      <c r="H100" s="437"/>
      <c r="I100" s="437"/>
      <c r="J100" s="437"/>
      <c r="K100" s="437"/>
      <c r="L100" s="437"/>
      <c r="M100" s="438"/>
      <c r="N100" s="438"/>
      <c r="O100" s="438"/>
      <c r="P100" s="438"/>
      <c r="Q100" s="439" t="s">
        <v>333</v>
      </c>
      <c r="R100" s="439"/>
      <c r="S100" s="439"/>
      <c r="T100" s="439"/>
      <c r="U100" s="440"/>
      <c r="V100" s="440"/>
      <c r="W100" s="440"/>
      <c r="X100" s="440"/>
      <c r="Y100" s="440"/>
      <c r="Z100" s="440"/>
      <c r="AA100" s="440"/>
      <c r="AB100" s="440"/>
      <c r="AC100" s="440"/>
      <c r="AD100" s="440"/>
      <c r="AE100" s="440"/>
      <c r="AF100" s="440"/>
    </row>
    <row r="101" customFormat="false" ht="26.25" hidden="false" customHeight="true" outlineLevel="0" collapsed="false">
      <c r="A101" s="434" t="s">
        <v>338</v>
      </c>
      <c r="B101" s="437" t="s">
        <v>339</v>
      </c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8"/>
      <c r="N101" s="438"/>
      <c r="O101" s="438"/>
      <c r="P101" s="438"/>
      <c r="Q101" s="439" t="s">
        <v>333</v>
      </c>
      <c r="R101" s="439"/>
      <c r="S101" s="439"/>
      <c r="T101" s="439"/>
      <c r="U101" s="440"/>
      <c r="V101" s="440"/>
      <c r="W101" s="440"/>
      <c r="X101" s="440"/>
      <c r="Y101" s="440"/>
      <c r="Z101" s="440"/>
      <c r="AA101" s="440"/>
      <c r="AB101" s="440"/>
      <c r="AC101" s="440"/>
      <c r="AD101" s="440"/>
      <c r="AE101" s="440"/>
      <c r="AF101" s="440"/>
    </row>
    <row r="102" customFormat="false" ht="26.25" hidden="false" customHeight="true" outlineLevel="0" collapsed="false">
      <c r="A102" s="434" t="s">
        <v>340</v>
      </c>
      <c r="B102" s="437" t="s">
        <v>341</v>
      </c>
      <c r="C102" s="437"/>
      <c r="D102" s="437"/>
      <c r="E102" s="437"/>
      <c r="F102" s="437"/>
      <c r="G102" s="437"/>
      <c r="H102" s="437"/>
      <c r="I102" s="437"/>
      <c r="J102" s="437"/>
      <c r="K102" s="437"/>
      <c r="L102" s="437"/>
      <c r="M102" s="438"/>
      <c r="N102" s="438"/>
      <c r="O102" s="438"/>
      <c r="P102" s="438"/>
      <c r="Q102" s="439" t="s">
        <v>333</v>
      </c>
      <c r="R102" s="439"/>
      <c r="S102" s="439"/>
      <c r="T102" s="439"/>
      <c r="U102" s="440"/>
      <c r="V102" s="440"/>
      <c r="W102" s="440"/>
      <c r="X102" s="440"/>
      <c r="Y102" s="440"/>
      <c r="Z102" s="440"/>
      <c r="AA102" s="440"/>
      <c r="AB102" s="440"/>
      <c r="AC102" s="440"/>
      <c r="AD102" s="440"/>
      <c r="AE102" s="440"/>
      <c r="AF102" s="440"/>
    </row>
    <row r="103" customFormat="false" ht="26.25" hidden="false" customHeight="true" outlineLevel="0" collapsed="false">
      <c r="A103" s="434" t="s">
        <v>342</v>
      </c>
      <c r="B103" s="437" t="s">
        <v>343</v>
      </c>
      <c r="C103" s="437"/>
      <c r="D103" s="437"/>
      <c r="E103" s="437"/>
      <c r="F103" s="437"/>
      <c r="G103" s="437"/>
      <c r="H103" s="437"/>
      <c r="I103" s="437"/>
      <c r="J103" s="437"/>
      <c r="K103" s="437"/>
      <c r="L103" s="437"/>
      <c r="M103" s="438"/>
      <c r="N103" s="438"/>
      <c r="O103" s="438"/>
      <c r="P103" s="438"/>
      <c r="Q103" s="439" t="s">
        <v>344</v>
      </c>
      <c r="R103" s="439"/>
      <c r="S103" s="439"/>
      <c r="T103" s="439"/>
      <c r="U103" s="440"/>
      <c r="V103" s="440"/>
      <c r="W103" s="440"/>
      <c r="X103" s="440"/>
      <c r="Y103" s="440"/>
      <c r="Z103" s="440"/>
      <c r="AA103" s="440"/>
      <c r="AB103" s="440"/>
      <c r="AC103" s="440"/>
      <c r="AD103" s="440"/>
      <c r="AE103" s="440"/>
      <c r="AF103" s="440"/>
    </row>
    <row r="104" customFormat="false" ht="26.25" hidden="false" customHeight="true" outlineLevel="0" collapsed="false">
      <c r="A104" s="434" t="s">
        <v>345</v>
      </c>
      <c r="B104" s="437" t="s">
        <v>346</v>
      </c>
      <c r="C104" s="437"/>
      <c r="D104" s="437"/>
      <c r="E104" s="437"/>
      <c r="F104" s="437"/>
      <c r="G104" s="437"/>
      <c r="H104" s="437"/>
      <c r="I104" s="437"/>
      <c r="J104" s="437"/>
      <c r="K104" s="437"/>
      <c r="L104" s="437"/>
      <c r="M104" s="438"/>
      <c r="N104" s="438"/>
      <c r="O104" s="438"/>
      <c r="P104" s="438"/>
      <c r="Q104" s="439" t="s">
        <v>333</v>
      </c>
      <c r="R104" s="439"/>
      <c r="S104" s="439"/>
      <c r="T104" s="439"/>
      <c r="U104" s="440"/>
      <c r="V104" s="440"/>
      <c r="W104" s="440"/>
      <c r="X104" s="440"/>
      <c r="Y104" s="440"/>
      <c r="Z104" s="440"/>
      <c r="AA104" s="440"/>
      <c r="AB104" s="440"/>
      <c r="AC104" s="440"/>
      <c r="AD104" s="440"/>
      <c r="AE104" s="440"/>
      <c r="AF104" s="440"/>
    </row>
    <row r="105" customFormat="false" ht="26.25" hidden="false" customHeight="true" outlineLevel="0" collapsed="false">
      <c r="A105" s="434" t="s">
        <v>347</v>
      </c>
      <c r="B105" s="437" t="s">
        <v>348</v>
      </c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8"/>
      <c r="N105" s="438"/>
      <c r="O105" s="438"/>
      <c r="P105" s="438"/>
      <c r="Q105" s="439" t="s">
        <v>349</v>
      </c>
      <c r="R105" s="439"/>
      <c r="S105" s="439"/>
      <c r="T105" s="439"/>
      <c r="U105" s="440"/>
      <c r="V105" s="440"/>
      <c r="W105" s="440"/>
      <c r="X105" s="440"/>
      <c r="Y105" s="440"/>
      <c r="Z105" s="440"/>
      <c r="AA105" s="440"/>
      <c r="AB105" s="440"/>
      <c r="AC105" s="440"/>
      <c r="AD105" s="440"/>
      <c r="AE105" s="440"/>
      <c r="AF105" s="440"/>
    </row>
    <row r="106" customFormat="false" ht="26.25" hidden="false" customHeight="true" outlineLevel="0" collapsed="false">
      <c r="A106" s="434" t="s">
        <v>350</v>
      </c>
      <c r="B106" s="437" t="s">
        <v>351</v>
      </c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8"/>
      <c r="N106" s="438"/>
      <c r="O106" s="438"/>
      <c r="P106" s="438"/>
      <c r="Q106" s="439" t="s">
        <v>333</v>
      </c>
      <c r="R106" s="439"/>
      <c r="S106" s="439"/>
      <c r="T106" s="439"/>
      <c r="U106" s="440"/>
      <c r="V106" s="440"/>
      <c r="W106" s="440"/>
      <c r="X106" s="440"/>
      <c r="Y106" s="440"/>
      <c r="Z106" s="440"/>
      <c r="AA106" s="440"/>
      <c r="AB106" s="440"/>
      <c r="AC106" s="440"/>
      <c r="AD106" s="440"/>
      <c r="AE106" s="440"/>
      <c r="AF106" s="440"/>
    </row>
    <row r="107" customFormat="false" ht="26.25" hidden="false" customHeight="true" outlineLevel="0" collapsed="false">
      <c r="A107" s="434" t="s">
        <v>352</v>
      </c>
      <c r="B107" s="437" t="s">
        <v>353</v>
      </c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8"/>
      <c r="N107" s="438"/>
      <c r="O107" s="438"/>
      <c r="P107" s="438"/>
      <c r="Q107" s="439" t="s">
        <v>333</v>
      </c>
      <c r="R107" s="439"/>
      <c r="S107" s="439"/>
      <c r="T107" s="439"/>
      <c r="U107" s="440"/>
      <c r="V107" s="440"/>
      <c r="W107" s="440"/>
      <c r="X107" s="440"/>
      <c r="Y107" s="440"/>
      <c r="Z107" s="440"/>
      <c r="AA107" s="440"/>
      <c r="AB107" s="440"/>
      <c r="AC107" s="440"/>
      <c r="AD107" s="440"/>
      <c r="AE107" s="440"/>
      <c r="AF107" s="440"/>
    </row>
    <row r="108" customFormat="false" ht="26.25" hidden="false" customHeight="true" outlineLevel="0" collapsed="false">
      <c r="A108" s="434" t="s">
        <v>354</v>
      </c>
      <c r="B108" s="437" t="s">
        <v>355</v>
      </c>
      <c r="C108" s="437"/>
      <c r="D108" s="437"/>
      <c r="E108" s="437"/>
      <c r="F108" s="437"/>
      <c r="G108" s="437"/>
      <c r="H108" s="437"/>
      <c r="I108" s="437"/>
      <c r="J108" s="437"/>
      <c r="K108" s="437"/>
      <c r="L108" s="437"/>
      <c r="M108" s="438"/>
      <c r="N108" s="438"/>
      <c r="O108" s="438"/>
      <c r="P108" s="438"/>
      <c r="Q108" s="439" t="s">
        <v>333</v>
      </c>
      <c r="R108" s="439"/>
      <c r="S108" s="439"/>
      <c r="T108" s="439"/>
      <c r="U108" s="440"/>
      <c r="V108" s="440"/>
      <c r="W108" s="440"/>
      <c r="X108" s="440"/>
      <c r="Y108" s="440"/>
      <c r="Z108" s="440"/>
      <c r="AA108" s="440"/>
      <c r="AB108" s="440"/>
      <c r="AC108" s="440"/>
      <c r="AD108" s="440"/>
      <c r="AE108" s="440"/>
      <c r="AF108" s="440"/>
    </row>
    <row r="109" customFormat="false" ht="26.25" hidden="false" customHeight="true" outlineLevel="0" collapsed="false">
      <c r="A109" s="434" t="s">
        <v>356</v>
      </c>
      <c r="B109" s="437" t="s">
        <v>357</v>
      </c>
      <c r="C109" s="437"/>
      <c r="D109" s="437"/>
      <c r="E109" s="437"/>
      <c r="F109" s="437"/>
      <c r="G109" s="437"/>
      <c r="H109" s="437"/>
      <c r="I109" s="437"/>
      <c r="J109" s="437"/>
      <c r="K109" s="437"/>
      <c r="L109" s="437"/>
      <c r="M109" s="438"/>
      <c r="N109" s="438"/>
      <c r="O109" s="438"/>
      <c r="P109" s="438"/>
      <c r="Q109" s="439" t="s">
        <v>344</v>
      </c>
      <c r="R109" s="439"/>
      <c r="S109" s="439"/>
      <c r="T109" s="439"/>
      <c r="U109" s="440"/>
      <c r="V109" s="440"/>
      <c r="W109" s="440"/>
      <c r="X109" s="440"/>
      <c r="Y109" s="440"/>
      <c r="Z109" s="440"/>
      <c r="AA109" s="440"/>
      <c r="AB109" s="440"/>
      <c r="AC109" s="440"/>
      <c r="AD109" s="440"/>
      <c r="AE109" s="440"/>
      <c r="AF109" s="440"/>
    </row>
    <row r="110" customFormat="false" ht="26.25" hidden="false" customHeight="true" outlineLevel="0" collapsed="false">
      <c r="A110" s="434" t="s">
        <v>358</v>
      </c>
      <c r="B110" s="437" t="s">
        <v>359</v>
      </c>
      <c r="C110" s="437"/>
      <c r="D110" s="437"/>
      <c r="E110" s="437"/>
      <c r="F110" s="437"/>
      <c r="G110" s="437"/>
      <c r="H110" s="437"/>
      <c r="I110" s="437"/>
      <c r="J110" s="437"/>
      <c r="K110" s="437"/>
      <c r="L110" s="437"/>
      <c r="M110" s="438"/>
      <c r="N110" s="438"/>
      <c r="O110" s="438"/>
      <c r="P110" s="438"/>
      <c r="Q110" s="439" t="s">
        <v>333</v>
      </c>
      <c r="R110" s="439"/>
      <c r="S110" s="439"/>
      <c r="T110" s="439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</row>
    <row r="111" customFormat="false" ht="45" hidden="false" customHeight="true" outlineLevel="0" collapsed="false">
      <c r="A111" s="434" t="s">
        <v>360</v>
      </c>
      <c r="B111" s="437" t="s">
        <v>361</v>
      </c>
      <c r="C111" s="437"/>
      <c r="D111" s="437"/>
      <c r="E111" s="437"/>
      <c r="F111" s="437"/>
      <c r="G111" s="437"/>
      <c r="H111" s="437"/>
      <c r="I111" s="437"/>
      <c r="J111" s="437"/>
      <c r="K111" s="437"/>
      <c r="L111" s="437"/>
      <c r="M111" s="438"/>
      <c r="N111" s="438"/>
      <c r="O111" s="438"/>
      <c r="P111" s="438"/>
      <c r="Q111" s="439" t="s">
        <v>333</v>
      </c>
      <c r="R111" s="439"/>
      <c r="S111" s="439"/>
      <c r="T111" s="439"/>
      <c r="U111" s="440"/>
      <c r="V111" s="440"/>
      <c r="W111" s="440"/>
      <c r="X111" s="440"/>
      <c r="Y111" s="440"/>
      <c r="Z111" s="440"/>
      <c r="AA111" s="440"/>
      <c r="AB111" s="440"/>
      <c r="AC111" s="440"/>
      <c r="AD111" s="440"/>
      <c r="AE111" s="440"/>
      <c r="AF111" s="440"/>
    </row>
    <row r="112" customFormat="false" ht="26.25" hidden="false" customHeight="true" outlineLevel="0" collapsed="false">
      <c r="A112" s="434" t="s">
        <v>362</v>
      </c>
      <c r="B112" s="437" t="s">
        <v>363</v>
      </c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8"/>
      <c r="N112" s="438"/>
      <c r="O112" s="438"/>
      <c r="P112" s="438"/>
      <c r="Q112" s="439" t="s">
        <v>333</v>
      </c>
      <c r="R112" s="439"/>
      <c r="S112" s="439"/>
      <c r="T112" s="439"/>
      <c r="U112" s="440"/>
      <c r="V112" s="440"/>
      <c r="W112" s="440"/>
      <c r="X112" s="440"/>
      <c r="Y112" s="440"/>
      <c r="Z112" s="440"/>
      <c r="AA112" s="440"/>
      <c r="AB112" s="440"/>
      <c r="AC112" s="440"/>
      <c r="AD112" s="440"/>
      <c r="AE112" s="440"/>
      <c r="AF112" s="440"/>
    </row>
    <row r="113" customFormat="false" ht="37.5" hidden="false" customHeight="true" outlineLevel="0" collapsed="false">
      <c r="A113" s="434" t="s">
        <v>364</v>
      </c>
      <c r="B113" s="437" t="s">
        <v>365</v>
      </c>
      <c r="C113" s="437"/>
      <c r="D113" s="437"/>
      <c r="E113" s="437"/>
      <c r="F113" s="437"/>
      <c r="G113" s="437"/>
      <c r="H113" s="437"/>
      <c r="I113" s="437"/>
      <c r="J113" s="437"/>
      <c r="K113" s="437"/>
      <c r="L113" s="437"/>
      <c r="M113" s="438"/>
      <c r="N113" s="438"/>
      <c r="O113" s="438"/>
      <c r="P113" s="438"/>
      <c r="Q113" s="439" t="s">
        <v>349</v>
      </c>
      <c r="R113" s="439"/>
      <c r="S113" s="439"/>
      <c r="T113" s="439"/>
      <c r="U113" s="440"/>
      <c r="V113" s="440"/>
      <c r="W113" s="440"/>
      <c r="X113" s="440"/>
      <c r="Y113" s="440"/>
      <c r="Z113" s="440"/>
      <c r="AA113" s="440"/>
      <c r="AB113" s="440"/>
      <c r="AC113" s="440"/>
      <c r="AD113" s="440"/>
      <c r="AE113" s="440"/>
      <c r="AF113" s="440"/>
    </row>
    <row r="114" customFormat="false" ht="37.5" hidden="false" customHeight="true" outlineLevel="0" collapsed="false">
      <c r="A114" s="434" t="s">
        <v>366</v>
      </c>
      <c r="B114" s="437" t="s">
        <v>367</v>
      </c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8"/>
      <c r="N114" s="438"/>
      <c r="O114" s="438"/>
      <c r="P114" s="438"/>
      <c r="Q114" s="439" t="s">
        <v>349</v>
      </c>
      <c r="R114" s="439"/>
      <c r="S114" s="439"/>
      <c r="T114" s="439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</row>
    <row r="115" customFormat="false" ht="36.75" hidden="false" customHeight="true" outlineLevel="0" collapsed="false">
      <c r="A115" s="434" t="s">
        <v>368</v>
      </c>
      <c r="B115" s="437" t="s">
        <v>369</v>
      </c>
      <c r="C115" s="437"/>
      <c r="D115" s="437"/>
      <c r="E115" s="437"/>
      <c r="F115" s="437"/>
      <c r="G115" s="437"/>
      <c r="H115" s="437"/>
      <c r="I115" s="437"/>
      <c r="J115" s="437"/>
      <c r="K115" s="437"/>
      <c r="L115" s="437"/>
      <c r="M115" s="441"/>
      <c r="N115" s="441"/>
      <c r="O115" s="441"/>
      <c r="P115" s="441"/>
      <c r="Q115" s="442" t="s">
        <v>349</v>
      </c>
      <c r="R115" s="442"/>
      <c r="S115" s="442"/>
      <c r="T115" s="442"/>
      <c r="U115" s="443"/>
      <c r="V115" s="443"/>
      <c r="W115" s="443"/>
      <c r="X115" s="443"/>
      <c r="Y115" s="443"/>
      <c r="Z115" s="443"/>
      <c r="AA115" s="443"/>
      <c r="AB115" s="443"/>
      <c r="AC115" s="443"/>
      <c r="AD115" s="443"/>
      <c r="AE115" s="443"/>
      <c r="AF115" s="443"/>
    </row>
    <row r="116" customFormat="false" ht="43.5" hidden="false" customHeight="true" outlineLevel="0" collapsed="false">
      <c r="A116" s="434" t="s">
        <v>370</v>
      </c>
      <c r="B116" s="437" t="s">
        <v>371</v>
      </c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41"/>
      <c r="N116" s="441"/>
      <c r="O116" s="441"/>
      <c r="P116" s="441"/>
      <c r="Q116" s="442" t="s">
        <v>333</v>
      </c>
      <c r="R116" s="442"/>
      <c r="S116" s="442"/>
      <c r="T116" s="442"/>
      <c r="U116" s="443"/>
      <c r="V116" s="443"/>
      <c r="W116" s="443"/>
      <c r="X116" s="443"/>
      <c r="Y116" s="443"/>
      <c r="Z116" s="443"/>
      <c r="AA116" s="443"/>
      <c r="AB116" s="443"/>
      <c r="AC116" s="443"/>
      <c r="AD116" s="443"/>
      <c r="AE116" s="443"/>
      <c r="AF116" s="443"/>
    </row>
    <row r="117" customFormat="false" ht="26.25" hidden="false" customHeight="true" outlineLevel="0" collapsed="false">
      <c r="A117" s="434" t="s">
        <v>372</v>
      </c>
      <c r="B117" s="437" t="s">
        <v>373</v>
      </c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41"/>
      <c r="N117" s="441"/>
      <c r="O117" s="441"/>
      <c r="P117" s="441"/>
      <c r="Q117" s="442" t="s">
        <v>374</v>
      </c>
      <c r="R117" s="442"/>
      <c r="S117" s="442"/>
      <c r="T117" s="442"/>
      <c r="U117" s="443"/>
      <c r="V117" s="443"/>
      <c r="W117" s="443"/>
      <c r="X117" s="443"/>
      <c r="Y117" s="443"/>
      <c r="Z117" s="443"/>
      <c r="AA117" s="443"/>
      <c r="AB117" s="443"/>
      <c r="AC117" s="443"/>
      <c r="AD117" s="443"/>
      <c r="AE117" s="443"/>
      <c r="AF117" s="443"/>
    </row>
    <row r="118" customFormat="false" ht="26.25" hidden="false" customHeight="true" outlineLevel="0" collapsed="false">
      <c r="A118" s="444" t="s">
        <v>375</v>
      </c>
      <c r="B118" s="437" t="s">
        <v>376</v>
      </c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41"/>
      <c r="N118" s="441"/>
      <c r="O118" s="441"/>
      <c r="P118" s="441"/>
      <c r="Q118" s="442" t="s">
        <v>349</v>
      </c>
      <c r="R118" s="442"/>
      <c r="S118" s="442"/>
      <c r="T118" s="442"/>
      <c r="U118" s="443"/>
      <c r="V118" s="443"/>
      <c r="W118" s="443"/>
      <c r="X118" s="443"/>
      <c r="Y118" s="443"/>
      <c r="Z118" s="443"/>
      <c r="AA118" s="443"/>
      <c r="AB118" s="443"/>
      <c r="AC118" s="443"/>
      <c r="AD118" s="443"/>
      <c r="AE118" s="443"/>
      <c r="AF118" s="443"/>
    </row>
    <row r="119" customFormat="false" ht="9.75" hidden="false" customHeight="true" outlineLevel="0" collapsed="false">
      <c r="A119" s="445"/>
      <c r="B119" s="446"/>
      <c r="C119" s="446"/>
      <c r="D119" s="446"/>
      <c r="E119" s="446"/>
      <c r="F119" s="446"/>
      <c r="G119" s="446"/>
      <c r="H119" s="446"/>
      <c r="I119" s="446"/>
      <c r="J119" s="446"/>
      <c r="K119" s="446"/>
      <c r="L119" s="446"/>
      <c r="M119" s="446"/>
      <c r="N119" s="446"/>
      <c r="O119" s="447"/>
      <c r="P119" s="447"/>
      <c r="Q119" s="447"/>
      <c r="R119" s="447"/>
      <c r="S119" s="448"/>
      <c r="T119" s="448"/>
      <c r="U119" s="448"/>
      <c r="V119" s="448"/>
      <c r="W119" s="449"/>
      <c r="X119" s="449"/>
      <c r="Y119" s="449"/>
      <c r="Z119" s="449"/>
      <c r="AA119" s="450"/>
      <c r="AB119" s="450"/>
      <c r="AC119" s="450"/>
      <c r="AD119" s="450"/>
      <c r="AE119" s="450"/>
      <c r="AF119" s="450"/>
    </row>
    <row r="120" customFormat="false" ht="11.25" hidden="false" customHeight="true" outlineLevel="0" collapsed="false">
      <c r="A120" s="387" t="s">
        <v>377</v>
      </c>
      <c r="B120" s="387"/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451"/>
      <c r="O120" s="447"/>
      <c r="P120" s="447"/>
      <c r="Q120" s="447"/>
      <c r="R120" s="447"/>
      <c r="S120" s="449"/>
      <c r="T120" s="449"/>
      <c r="U120" s="449"/>
      <c r="V120" s="449"/>
      <c r="W120" s="449"/>
      <c r="X120" s="449"/>
      <c r="Y120" s="449"/>
      <c r="Z120" s="449"/>
      <c r="AA120" s="449"/>
      <c r="AB120" s="449"/>
      <c r="AC120" s="449"/>
      <c r="AD120" s="449"/>
      <c r="AE120" s="449"/>
      <c r="AF120" s="449"/>
    </row>
    <row r="121" customFormat="false" ht="39.75" hidden="false" customHeight="true" outlineLevel="0" collapsed="false">
      <c r="A121" s="444" t="s">
        <v>186</v>
      </c>
      <c r="B121" s="435" t="s">
        <v>322</v>
      </c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 t="s">
        <v>323</v>
      </c>
      <c r="N121" s="435"/>
      <c r="O121" s="435"/>
      <c r="P121" s="435"/>
      <c r="Q121" s="435" t="s">
        <v>324</v>
      </c>
      <c r="R121" s="435"/>
      <c r="S121" s="435"/>
      <c r="T121" s="435"/>
      <c r="U121" s="436" t="s">
        <v>325</v>
      </c>
      <c r="V121" s="436"/>
      <c r="W121" s="436"/>
      <c r="X121" s="436"/>
      <c r="Y121" s="436"/>
      <c r="Z121" s="436"/>
      <c r="AA121" s="436"/>
      <c r="AB121" s="436"/>
      <c r="AC121" s="436"/>
      <c r="AD121" s="436"/>
      <c r="AE121" s="436"/>
      <c r="AF121" s="436"/>
    </row>
    <row r="122" s="453" customFormat="true" ht="26.25" hidden="false" customHeight="true" outlineLevel="0" collapsed="false">
      <c r="A122" s="434" t="s">
        <v>326</v>
      </c>
      <c r="B122" s="440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  <c r="M122" s="438"/>
      <c r="N122" s="438"/>
      <c r="O122" s="438"/>
      <c r="P122" s="438"/>
      <c r="Q122" s="452"/>
      <c r="R122" s="452"/>
      <c r="S122" s="452"/>
      <c r="T122" s="452"/>
      <c r="U122" s="440"/>
      <c r="V122" s="440"/>
      <c r="W122" s="440"/>
      <c r="X122" s="440"/>
      <c r="Y122" s="440"/>
      <c r="Z122" s="440"/>
      <c r="AA122" s="440"/>
      <c r="AB122" s="440"/>
      <c r="AC122" s="440"/>
      <c r="AD122" s="440"/>
      <c r="AE122" s="440"/>
      <c r="AF122" s="440"/>
      <c r="AG122" s="156"/>
      <c r="AH122" s="156"/>
    </row>
    <row r="123" s="453" customFormat="true" ht="26.25" hidden="false" customHeight="true" outlineLevel="0" collapsed="false">
      <c r="A123" s="434" t="s">
        <v>329</v>
      </c>
      <c r="B123" s="440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38"/>
      <c r="N123" s="438"/>
      <c r="O123" s="438"/>
      <c r="P123" s="438"/>
      <c r="Q123" s="452"/>
      <c r="R123" s="452"/>
      <c r="S123" s="452"/>
      <c r="T123" s="452"/>
      <c r="U123" s="440"/>
      <c r="V123" s="440"/>
      <c r="W123" s="440"/>
      <c r="X123" s="440"/>
      <c r="Y123" s="440"/>
      <c r="Z123" s="440"/>
      <c r="AA123" s="440"/>
      <c r="AB123" s="440"/>
      <c r="AC123" s="440"/>
      <c r="AD123" s="440"/>
      <c r="AE123" s="440"/>
      <c r="AF123" s="440"/>
      <c r="AG123" s="156"/>
      <c r="AH123" s="156"/>
    </row>
    <row r="124" s="453" customFormat="true" ht="26.25" hidden="false" customHeight="true" outlineLevel="0" collapsed="false">
      <c r="A124" s="400" t="s">
        <v>193</v>
      </c>
      <c r="B124" s="440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38"/>
      <c r="N124" s="438"/>
      <c r="O124" s="438"/>
      <c r="P124" s="438"/>
      <c r="Q124" s="452"/>
      <c r="R124" s="452"/>
      <c r="S124" s="452"/>
      <c r="T124" s="452"/>
      <c r="U124" s="440"/>
      <c r="V124" s="440"/>
      <c r="W124" s="440"/>
      <c r="X124" s="440"/>
      <c r="Y124" s="440"/>
      <c r="Z124" s="440"/>
      <c r="AA124" s="440"/>
      <c r="AB124" s="440"/>
      <c r="AC124" s="440"/>
      <c r="AD124" s="440"/>
      <c r="AE124" s="440"/>
      <c r="AF124" s="440"/>
      <c r="AG124" s="454"/>
      <c r="AH124" s="454"/>
    </row>
    <row r="125" s="453" customFormat="true" ht="11.25" hidden="false" customHeight="true" outlineLevel="0" collapsed="false">
      <c r="A125" s="428"/>
      <c r="B125" s="455"/>
      <c r="C125" s="455"/>
      <c r="D125" s="455"/>
      <c r="E125" s="455"/>
      <c r="F125" s="455"/>
      <c r="G125" s="455"/>
      <c r="H125" s="455"/>
      <c r="I125" s="455"/>
      <c r="J125" s="455"/>
      <c r="K125" s="455"/>
      <c r="L125" s="455"/>
      <c r="M125" s="446"/>
      <c r="N125" s="446"/>
      <c r="O125" s="446"/>
      <c r="P125" s="446"/>
      <c r="Q125" s="456"/>
      <c r="R125" s="456"/>
      <c r="S125" s="456"/>
      <c r="T125" s="456"/>
      <c r="U125" s="455"/>
      <c r="V125" s="455"/>
      <c r="W125" s="455"/>
      <c r="X125" s="455"/>
      <c r="Y125" s="455"/>
      <c r="Z125" s="455"/>
      <c r="AA125" s="455"/>
      <c r="AB125" s="455"/>
      <c r="AC125" s="455"/>
      <c r="AD125" s="455"/>
      <c r="AE125" s="455"/>
      <c r="AF125" s="455"/>
      <c r="AG125" s="156"/>
      <c r="AH125" s="350" t="s">
        <v>194</v>
      </c>
    </row>
    <row r="126" s="156" customFormat="true" ht="5.25" hidden="false" customHeight="true" outlineLevel="0" collapsed="false">
      <c r="A126" s="457"/>
      <c r="B126" s="457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4"/>
      <c r="AA126" s="134"/>
      <c r="AB126" s="134"/>
      <c r="AC126" s="134"/>
      <c r="AD126" s="432"/>
      <c r="AE126" s="432"/>
      <c r="AF126" s="432"/>
      <c r="AH126" s="458"/>
    </row>
    <row r="127" customFormat="false" ht="15" hidden="false" customHeight="true" outlineLevel="0" collapsed="false">
      <c r="A127" s="459" t="s">
        <v>378</v>
      </c>
      <c r="B127" s="459"/>
      <c r="C127" s="135" t="s">
        <v>379</v>
      </c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  <c r="Y127" s="135"/>
      <c r="Z127" s="135"/>
      <c r="AA127" s="135"/>
      <c r="AB127" s="135"/>
      <c r="AC127" s="135"/>
      <c r="AD127" s="135"/>
      <c r="AE127" s="135"/>
      <c r="AF127" s="135"/>
      <c r="AH127" s="460" t="s">
        <v>196</v>
      </c>
    </row>
    <row r="128" customFormat="false" ht="6" hidden="false" customHeight="true" outlineLevel="0" collapsed="false">
      <c r="A128" s="461" t="s">
        <v>380</v>
      </c>
      <c r="B128" s="461"/>
      <c r="C128" s="135" t="s">
        <v>381</v>
      </c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462"/>
      <c r="AB128" s="462"/>
      <c r="AC128" s="462"/>
      <c r="AD128" s="462"/>
      <c r="AE128" s="462"/>
      <c r="AF128" s="462"/>
      <c r="AH128" s="458"/>
    </row>
    <row r="129" customFormat="false" ht="15" hidden="false" customHeight="true" outlineLevel="0" collapsed="false">
      <c r="A129" s="461"/>
      <c r="B129" s="461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  <c r="Y129" s="135"/>
      <c r="Z129" s="135"/>
      <c r="AA129" s="463"/>
      <c r="AB129" s="463"/>
      <c r="AC129" s="464" t="s">
        <v>382</v>
      </c>
      <c r="AD129" s="463"/>
      <c r="AE129" s="463"/>
      <c r="AF129" s="432"/>
      <c r="AH129" s="458"/>
    </row>
    <row r="130" customFormat="false" ht="6" hidden="false" customHeight="true" outlineLevel="0" collapsed="false">
      <c r="A130" s="461"/>
      <c r="B130" s="461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465"/>
      <c r="AB130" s="465"/>
      <c r="AC130" s="465"/>
      <c r="AD130" s="432"/>
      <c r="AE130" s="432"/>
      <c r="AF130" s="432"/>
      <c r="AH130" s="458"/>
    </row>
    <row r="131" customFormat="false" ht="6" hidden="false" customHeight="true" outlineLevel="0" collapsed="false">
      <c r="A131" s="461" t="s">
        <v>383</v>
      </c>
      <c r="B131" s="461"/>
      <c r="C131" s="135" t="s">
        <v>384</v>
      </c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  <c r="Y131" s="135"/>
      <c r="Z131" s="135"/>
      <c r="AA131" s="465"/>
      <c r="AB131" s="465"/>
      <c r="AC131" s="465"/>
      <c r="AD131" s="432"/>
      <c r="AE131" s="432"/>
      <c r="AF131" s="432"/>
      <c r="AH131" s="458"/>
    </row>
    <row r="132" customFormat="false" ht="15" hidden="false" customHeight="true" outlineLevel="0" collapsed="false">
      <c r="A132" s="461"/>
      <c r="B132" s="461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463"/>
      <c r="AB132" s="463"/>
      <c r="AC132" s="464" t="s">
        <v>382</v>
      </c>
      <c r="AD132" s="463"/>
      <c r="AE132" s="463"/>
      <c r="AF132" s="432"/>
      <c r="AH132" s="458"/>
    </row>
    <row r="133" customFormat="false" ht="6" hidden="false" customHeight="true" outlineLevel="0" collapsed="false">
      <c r="A133" s="461"/>
      <c r="B133" s="461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465"/>
      <c r="AB133" s="465"/>
      <c r="AC133" s="465"/>
      <c r="AD133" s="447"/>
      <c r="AE133" s="447"/>
      <c r="AF133" s="432"/>
    </row>
    <row r="134" customFormat="false" ht="5.25" hidden="false" customHeight="true" outlineLevel="0" collapsed="false">
      <c r="A134" s="461" t="s">
        <v>385</v>
      </c>
      <c r="B134" s="461"/>
      <c r="C134" s="135" t="s">
        <v>386</v>
      </c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465"/>
      <c r="AB134" s="465"/>
      <c r="AC134" s="465"/>
      <c r="AD134" s="466"/>
      <c r="AE134" s="466"/>
      <c r="AF134" s="432"/>
    </row>
    <row r="135" customFormat="false" ht="15" hidden="false" customHeight="true" outlineLevel="0" collapsed="false">
      <c r="A135" s="461"/>
      <c r="B135" s="461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463"/>
      <c r="AB135" s="463"/>
      <c r="AC135" s="464" t="s">
        <v>382</v>
      </c>
      <c r="AD135" s="463"/>
      <c r="AE135" s="463"/>
      <c r="AF135" s="432"/>
    </row>
    <row r="136" customFormat="false" ht="6" hidden="false" customHeight="true" outlineLevel="0" collapsed="false">
      <c r="A136" s="461"/>
      <c r="B136" s="461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465"/>
      <c r="AB136" s="465"/>
      <c r="AC136" s="465"/>
      <c r="AD136" s="447"/>
      <c r="AE136" s="447"/>
      <c r="AF136" s="432"/>
    </row>
    <row r="137" customFormat="false" ht="11.25" hidden="false" customHeight="true" outlineLevel="0" collapsed="false">
      <c r="A137" s="461" t="s">
        <v>387</v>
      </c>
      <c r="B137" s="461"/>
      <c r="C137" s="135" t="s">
        <v>388</v>
      </c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465"/>
      <c r="AB137" s="465"/>
      <c r="AC137" s="465"/>
      <c r="AD137" s="447"/>
      <c r="AE137" s="447"/>
      <c r="AF137" s="432"/>
    </row>
    <row r="138" customFormat="false" ht="15" hidden="false" customHeight="true" outlineLevel="0" collapsed="false">
      <c r="A138" s="461"/>
      <c r="B138" s="461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463"/>
      <c r="AB138" s="463"/>
      <c r="AC138" s="464" t="s">
        <v>382</v>
      </c>
      <c r="AD138" s="463"/>
      <c r="AE138" s="463"/>
      <c r="AF138" s="432"/>
    </row>
    <row r="139" customFormat="false" ht="11.25" hidden="false" customHeight="true" outlineLevel="0" collapsed="false">
      <c r="A139" s="461"/>
      <c r="B139" s="461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465"/>
      <c r="AB139" s="465"/>
      <c r="AC139" s="465"/>
      <c r="AD139" s="447"/>
      <c r="AE139" s="447"/>
      <c r="AF139" s="432"/>
    </row>
    <row r="140" customFormat="false" ht="6" hidden="false" customHeight="true" outlineLevel="0" collapsed="false">
      <c r="A140" s="461" t="s">
        <v>389</v>
      </c>
      <c r="B140" s="461"/>
      <c r="C140" s="135" t="s">
        <v>390</v>
      </c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465"/>
      <c r="AB140" s="465"/>
      <c r="AC140" s="465"/>
      <c r="AD140" s="447"/>
      <c r="AE140" s="447"/>
      <c r="AF140" s="432"/>
    </row>
    <row r="141" customFormat="false" ht="15" hidden="false" customHeight="true" outlineLevel="0" collapsed="false">
      <c r="A141" s="461"/>
      <c r="B141" s="461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463"/>
      <c r="AB141" s="463"/>
      <c r="AC141" s="464" t="s">
        <v>382</v>
      </c>
      <c r="AD141" s="463"/>
      <c r="AE141" s="463"/>
      <c r="AF141" s="432"/>
    </row>
    <row r="142" customFormat="false" ht="5.25" hidden="false" customHeight="true" outlineLevel="0" collapsed="false">
      <c r="A142" s="461"/>
      <c r="B142" s="461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465"/>
      <c r="AB142" s="465"/>
      <c r="AC142" s="465"/>
      <c r="AD142" s="428"/>
      <c r="AE142" s="428"/>
      <c r="AF142" s="432"/>
    </row>
    <row r="143" customFormat="false" ht="15" hidden="false" customHeight="true" outlineLevel="0" collapsed="false">
      <c r="A143" s="459" t="s">
        <v>391</v>
      </c>
      <c r="B143" s="459"/>
      <c r="C143" s="135" t="s">
        <v>392</v>
      </c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  <c r="AD143" s="135"/>
      <c r="AE143" s="135"/>
      <c r="AF143" s="432"/>
    </row>
    <row r="144" customFormat="false" ht="11.25" hidden="false" customHeight="true" outlineLevel="0" collapsed="false">
      <c r="A144" s="461" t="s">
        <v>393</v>
      </c>
      <c r="B144" s="461"/>
      <c r="C144" s="135" t="s">
        <v>394</v>
      </c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462"/>
      <c r="AB144" s="462"/>
      <c r="AC144" s="462"/>
      <c r="AD144" s="462"/>
      <c r="AE144" s="462"/>
      <c r="AF144" s="432"/>
    </row>
    <row r="145" customFormat="false" ht="15" hidden="false" customHeight="true" outlineLevel="0" collapsed="false">
      <c r="A145" s="461"/>
      <c r="B145" s="461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463"/>
      <c r="AB145" s="463"/>
      <c r="AC145" s="464" t="s">
        <v>382</v>
      </c>
      <c r="AD145" s="463"/>
      <c r="AE145" s="463"/>
      <c r="AF145" s="432"/>
    </row>
    <row r="146" customFormat="false" ht="11.25" hidden="false" customHeight="true" outlineLevel="0" collapsed="false">
      <c r="A146" s="461"/>
      <c r="B146" s="461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465"/>
      <c r="AB146" s="465"/>
      <c r="AC146" s="465"/>
      <c r="AD146" s="447"/>
      <c r="AE146" s="447"/>
      <c r="AF146" s="432"/>
    </row>
    <row r="147" customFormat="false" ht="11.25" hidden="false" customHeight="true" outlineLevel="0" collapsed="false">
      <c r="A147" s="461" t="s">
        <v>395</v>
      </c>
      <c r="B147" s="461"/>
      <c r="C147" s="135" t="s">
        <v>396</v>
      </c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465"/>
      <c r="AB147" s="465"/>
      <c r="AC147" s="465"/>
      <c r="AD147" s="447"/>
      <c r="AE147" s="447"/>
      <c r="AF147" s="432"/>
    </row>
    <row r="148" customFormat="false" ht="15" hidden="false" customHeight="true" outlineLevel="0" collapsed="false">
      <c r="A148" s="461"/>
      <c r="B148" s="461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463"/>
      <c r="AB148" s="463"/>
      <c r="AC148" s="464" t="s">
        <v>382</v>
      </c>
      <c r="AD148" s="463"/>
      <c r="AE148" s="463"/>
      <c r="AF148" s="432"/>
    </row>
    <row r="149" customFormat="false" ht="11.25" hidden="false" customHeight="true" outlineLevel="0" collapsed="false">
      <c r="A149" s="461"/>
      <c r="B149" s="461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465"/>
      <c r="AB149" s="465"/>
      <c r="AC149" s="465"/>
      <c r="AD149" s="447"/>
      <c r="AE149" s="447"/>
      <c r="AF149" s="432"/>
    </row>
    <row r="150" customFormat="false" ht="7.5" hidden="false" customHeight="true" outlineLevel="0" collapsed="false">
      <c r="A150" s="459"/>
      <c r="B150" s="459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  <c r="Y150" s="135"/>
      <c r="Z150" s="135"/>
      <c r="AA150" s="465"/>
      <c r="AB150" s="465"/>
      <c r="AC150" s="465"/>
      <c r="AD150" s="447"/>
      <c r="AE150" s="447"/>
      <c r="AF150" s="432"/>
    </row>
    <row r="151" customFormat="false" ht="15" hidden="false" customHeight="true" outlineLevel="0" collapsed="false">
      <c r="A151" s="467" t="s">
        <v>397</v>
      </c>
      <c r="B151" s="467"/>
      <c r="C151" s="468" t="s">
        <v>398</v>
      </c>
      <c r="D151" s="468"/>
      <c r="E151" s="468"/>
      <c r="F151" s="468"/>
      <c r="G151" s="468"/>
      <c r="H151" s="468"/>
      <c r="I151" s="468"/>
      <c r="J151" s="468"/>
      <c r="K151" s="468"/>
      <c r="L151" s="468"/>
      <c r="M151" s="468"/>
      <c r="N151" s="468"/>
      <c r="O151" s="468"/>
      <c r="P151" s="468"/>
      <c r="Q151" s="468"/>
      <c r="R151" s="468"/>
      <c r="S151" s="468"/>
      <c r="T151" s="468"/>
      <c r="U151" s="468"/>
      <c r="V151" s="468"/>
      <c r="W151" s="468"/>
      <c r="X151" s="468"/>
      <c r="Y151" s="468"/>
      <c r="Z151" s="468"/>
      <c r="AA151" s="468"/>
      <c r="AB151" s="468"/>
      <c r="AC151" s="468"/>
      <c r="AD151" s="468"/>
      <c r="AE151" s="468"/>
      <c r="AF151" s="469"/>
    </row>
    <row r="152" customFormat="false" ht="48" hidden="false" customHeight="true" outlineLevel="0" collapsed="false">
      <c r="A152" s="470"/>
      <c r="B152" s="470"/>
      <c r="C152" s="470"/>
      <c r="D152" s="470"/>
      <c r="E152" s="470"/>
      <c r="F152" s="470"/>
      <c r="G152" s="470"/>
      <c r="H152" s="470"/>
      <c r="I152" s="470"/>
      <c r="J152" s="470"/>
      <c r="K152" s="470"/>
      <c r="L152" s="470"/>
      <c r="M152" s="470"/>
      <c r="N152" s="470"/>
      <c r="O152" s="470"/>
      <c r="P152" s="470"/>
      <c r="Q152" s="470"/>
      <c r="R152" s="470"/>
      <c r="S152" s="470"/>
      <c r="T152" s="470"/>
      <c r="U152" s="470"/>
      <c r="V152" s="470"/>
      <c r="W152" s="470"/>
      <c r="X152" s="470"/>
      <c r="Y152" s="470"/>
      <c r="Z152" s="470"/>
      <c r="AA152" s="470"/>
      <c r="AB152" s="470"/>
      <c r="AC152" s="470"/>
      <c r="AD152" s="470"/>
      <c r="AE152" s="470"/>
      <c r="AF152" s="470"/>
    </row>
    <row r="153" customFormat="false" ht="15.95" hidden="false" customHeight="true" outlineLevel="0" collapsed="false">
      <c r="A153" s="470"/>
      <c r="B153" s="470"/>
      <c r="C153" s="470"/>
      <c r="D153" s="470"/>
      <c r="E153" s="470"/>
      <c r="F153" s="470"/>
      <c r="G153" s="470"/>
      <c r="H153" s="470"/>
      <c r="I153" s="470"/>
      <c r="J153" s="470"/>
      <c r="K153" s="470"/>
      <c r="L153" s="470"/>
      <c r="M153" s="470"/>
      <c r="N153" s="470"/>
      <c r="O153" s="470"/>
      <c r="P153" s="470"/>
      <c r="Q153" s="470"/>
      <c r="R153" s="470"/>
      <c r="S153" s="470"/>
      <c r="T153" s="470"/>
      <c r="U153" s="470"/>
      <c r="V153" s="470"/>
      <c r="W153" s="470"/>
      <c r="X153" s="470"/>
      <c r="Y153" s="470"/>
      <c r="Z153" s="470"/>
      <c r="AA153" s="470"/>
      <c r="AB153" s="470"/>
      <c r="AC153" s="470"/>
      <c r="AD153" s="470"/>
      <c r="AE153" s="470"/>
      <c r="AF153" s="470"/>
    </row>
    <row r="154" customFormat="false" ht="2.25" hidden="false" customHeight="true" outlineLevel="0" collapsed="false">
      <c r="A154" s="471"/>
      <c r="B154" s="471"/>
      <c r="C154" s="472"/>
      <c r="D154" s="472"/>
      <c r="E154" s="472"/>
      <c r="F154" s="472"/>
      <c r="G154" s="472"/>
      <c r="H154" s="472"/>
      <c r="I154" s="472"/>
      <c r="J154" s="472"/>
      <c r="K154" s="472"/>
      <c r="L154" s="472"/>
      <c r="M154" s="472"/>
      <c r="N154" s="472"/>
      <c r="O154" s="472"/>
      <c r="P154" s="472"/>
      <c r="Q154" s="472"/>
      <c r="R154" s="472"/>
      <c r="S154" s="472"/>
      <c r="T154" s="472"/>
      <c r="U154" s="472"/>
      <c r="V154" s="472"/>
      <c r="W154" s="472"/>
      <c r="X154" s="472"/>
      <c r="Y154" s="472"/>
      <c r="Z154" s="472"/>
      <c r="AA154" s="465"/>
      <c r="AB154" s="465"/>
      <c r="AC154" s="465"/>
      <c r="AD154" s="473"/>
      <c r="AE154" s="473"/>
      <c r="AF154" s="432"/>
    </row>
    <row r="155" s="475" customFormat="true" ht="14.25" hidden="false" customHeight="true" outlineLevel="0" collapsed="false">
      <c r="A155" s="126" t="s">
        <v>399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474"/>
      <c r="AH155" s="474"/>
    </row>
    <row r="156" s="475" customFormat="true" ht="2.25" hidden="false" customHeight="true" outlineLevel="0" collapsed="false">
      <c r="A156" s="426"/>
      <c r="B156" s="429"/>
      <c r="C156" s="429"/>
      <c r="D156" s="429"/>
      <c r="E156" s="429"/>
      <c r="F156" s="429"/>
      <c r="G156" s="429"/>
      <c r="H156" s="429"/>
      <c r="I156" s="429"/>
      <c r="J156" s="429"/>
      <c r="K156" s="429"/>
      <c r="L156" s="429"/>
      <c r="M156" s="429"/>
      <c r="N156" s="429"/>
      <c r="O156" s="429"/>
      <c r="P156" s="429"/>
      <c r="Q156" s="429"/>
      <c r="R156" s="429"/>
      <c r="S156" s="429"/>
      <c r="T156" s="429"/>
      <c r="U156" s="429"/>
      <c r="V156" s="429"/>
      <c r="W156" s="429"/>
      <c r="X156" s="429"/>
      <c r="Y156" s="429"/>
      <c r="Z156" s="429"/>
      <c r="AA156" s="429"/>
      <c r="AB156" s="429"/>
      <c r="AC156" s="429"/>
      <c r="AD156" s="429"/>
      <c r="AE156" s="429"/>
      <c r="AF156" s="429"/>
      <c r="AG156" s="474"/>
      <c r="AH156" s="474"/>
    </row>
    <row r="157" s="477" customFormat="true" ht="9.75" hidden="false" customHeight="true" outlineLevel="0" collapsed="false">
      <c r="A157" s="476" t="s">
        <v>171</v>
      </c>
      <c r="B157" s="476"/>
      <c r="C157" s="476"/>
      <c r="D157" s="476"/>
      <c r="E157" s="476"/>
      <c r="F157" s="476"/>
      <c r="G157" s="476"/>
      <c r="H157" s="476" t="s">
        <v>172</v>
      </c>
      <c r="I157" s="476"/>
      <c r="J157" s="476"/>
      <c r="K157" s="476"/>
      <c r="L157" s="476"/>
      <c r="M157" s="476"/>
      <c r="N157" s="476"/>
      <c r="O157" s="476" t="s">
        <v>173</v>
      </c>
      <c r="P157" s="476"/>
      <c r="Q157" s="476"/>
      <c r="R157" s="476"/>
      <c r="S157" s="476"/>
      <c r="T157" s="476"/>
      <c r="U157" s="476"/>
      <c r="V157" s="476"/>
      <c r="W157" s="476" t="s">
        <v>174</v>
      </c>
      <c r="X157" s="476"/>
      <c r="Y157" s="476"/>
      <c r="Z157" s="476"/>
      <c r="AA157" s="476"/>
      <c r="AB157" s="476"/>
      <c r="AC157" s="476"/>
      <c r="AD157" s="476"/>
      <c r="AE157" s="476"/>
      <c r="AF157" s="476"/>
      <c r="AG157" s="474"/>
      <c r="AH157" s="474"/>
    </row>
    <row r="158" customFormat="false" ht="15" hidden="false" customHeight="true" outlineLevel="0" collapsed="false">
      <c r="A158" s="478" t="s">
        <v>159</v>
      </c>
      <c r="B158" s="478"/>
      <c r="C158" s="478"/>
      <c r="D158" s="478"/>
      <c r="E158" s="478"/>
      <c r="F158" s="478"/>
      <c r="G158" s="478"/>
      <c r="H158" s="479" t="s">
        <v>63</v>
      </c>
      <c r="I158" s="479"/>
      <c r="J158" s="479"/>
      <c r="K158" s="479"/>
      <c r="L158" s="479"/>
      <c r="M158" s="479"/>
      <c r="N158" s="479"/>
      <c r="O158" s="479"/>
      <c r="P158" s="479"/>
      <c r="Q158" s="479"/>
      <c r="R158" s="479"/>
      <c r="S158" s="479"/>
      <c r="T158" s="479"/>
      <c r="U158" s="479"/>
      <c r="V158" s="479"/>
      <c r="W158" s="479"/>
      <c r="X158" s="479"/>
      <c r="Y158" s="479"/>
      <c r="Z158" s="479"/>
      <c r="AA158" s="479"/>
      <c r="AB158" s="479"/>
      <c r="AC158" s="479"/>
      <c r="AD158" s="479"/>
      <c r="AE158" s="479"/>
      <c r="AF158" s="479"/>
      <c r="AG158" s="474"/>
      <c r="AH158" s="474"/>
    </row>
    <row r="159" s="483" customFormat="true" ht="12.75" hidden="false" customHeight="true" outlineLevel="0" collapsed="false">
      <c r="A159" s="476" t="s">
        <v>175</v>
      </c>
      <c r="B159" s="476"/>
      <c r="C159" s="476"/>
      <c r="D159" s="476"/>
      <c r="E159" s="476"/>
      <c r="F159" s="476"/>
      <c r="G159" s="476"/>
      <c r="H159" s="480" t="s">
        <v>176</v>
      </c>
      <c r="I159" s="481"/>
      <c r="J159" s="481"/>
      <c r="K159" s="481"/>
      <c r="L159" s="481"/>
      <c r="M159" s="481"/>
      <c r="N159" s="482"/>
      <c r="O159" s="476" t="s">
        <v>400</v>
      </c>
      <c r="P159" s="476"/>
      <c r="Q159" s="476"/>
      <c r="R159" s="476"/>
      <c r="S159" s="476"/>
      <c r="T159" s="476"/>
      <c r="U159" s="476"/>
      <c r="V159" s="476"/>
      <c r="W159" s="476" t="s">
        <v>401</v>
      </c>
      <c r="X159" s="476"/>
      <c r="Y159" s="476"/>
      <c r="Z159" s="476"/>
      <c r="AA159" s="476"/>
      <c r="AB159" s="476"/>
      <c r="AC159" s="476"/>
      <c r="AD159" s="476"/>
      <c r="AE159" s="476"/>
      <c r="AF159" s="476"/>
      <c r="AG159" s="474"/>
      <c r="AH159" s="474"/>
    </row>
    <row r="160" customFormat="false" ht="15" hidden="false" customHeight="true" outlineLevel="0" collapsed="false">
      <c r="A160" s="479"/>
      <c r="B160" s="479"/>
      <c r="C160" s="479"/>
      <c r="D160" s="479"/>
      <c r="E160" s="479"/>
      <c r="F160" s="479"/>
      <c r="G160" s="479"/>
      <c r="H160" s="479"/>
      <c r="I160" s="479"/>
      <c r="J160" s="479"/>
      <c r="K160" s="479"/>
      <c r="L160" s="479"/>
      <c r="M160" s="479"/>
      <c r="N160" s="479"/>
      <c r="O160" s="479"/>
      <c r="P160" s="479"/>
      <c r="Q160" s="479"/>
      <c r="R160" s="479"/>
      <c r="S160" s="479"/>
      <c r="T160" s="479"/>
      <c r="U160" s="479"/>
      <c r="V160" s="479"/>
      <c r="W160" s="479"/>
      <c r="X160" s="479"/>
      <c r="Y160" s="479"/>
      <c r="Z160" s="479"/>
      <c r="AA160" s="479"/>
      <c r="AB160" s="479"/>
      <c r="AC160" s="479"/>
      <c r="AD160" s="479"/>
      <c r="AE160" s="479"/>
      <c r="AF160" s="479"/>
      <c r="AG160" s="474"/>
      <c r="AH160" s="474"/>
    </row>
    <row r="161" s="486" customFormat="true" ht="11.25" hidden="false" customHeight="true" outlineLevel="0" collapsed="false">
      <c r="A161" s="484" t="s">
        <v>179</v>
      </c>
      <c r="B161" s="484"/>
      <c r="C161" s="484"/>
      <c r="D161" s="484"/>
      <c r="E161" s="484"/>
      <c r="F161" s="484"/>
      <c r="G161" s="484"/>
      <c r="H161" s="484" t="s">
        <v>180</v>
      </c>
      <c r="I161" s="484"/>
      <c r="J161" s="484"/>
      <c r="K161" s="484"/>
      <c r="L161" s="484"/>
      <c r="M161" s="484"/>
      <c r="N161" s="484"/>
      <c r="O161" s="484" t="s">
        <v>402</v>
      </c>
      <c r="P161" s="484"/>
      <c r="Q161" s="484"/>
      <c r="R161" s="484"/>
      <c r="S161" s="484"/>
      <c r="T161" s="484"/>
      <c r="U161" s="484"/>
      <c r="V161" s="484"/>
      <c r="W161" s="484" t="s">
        <v>403</v>
      </c>
      <c r="X161" s="484"/>
      <c r="Y161" s="484"/>
      <c r="Z161" s="484"/>
      <c r="AA161" s="484"/>
      <c r="AB161" s="484"/>
      <c r="AC161" s="484"/>
      <c r="AD161" s="484"/>
      <c r="AE161" s="484"/>
      <c r="AF161" s="484"/>
      <c r="AG161" s="485"/>
      <c r="AH161" s="485"/>
    </row>
    <row r="162" s="487" customFormat="true" ht="15" hidden="false" customHeight="true" outlineLevel="0" collapsed="false">
      <c r="A162" s="479"/>
      <c r="B162" s="479"/>
      <c r="C162" s="479"/>
      <c r="D162" s="479"/>
      <c r="E162" s="479"/>
      <c r="F162" s="479"/>
      <c r="G162" s="479"/>
      <c r="H162" s="479"/>
      <c r="I162" s="479"/>
      <c r="J162" s="479"/>
      <c r="K162" s="479"/>
      <c r="L162" s="479"/>
      <c r="M162" s="479"/>
      <c r="N162" s="479"/>
      <c r="O162" s="479"/>
      <c r="P162" s="479"/>
      <c r="Q162" s="479"/>
      <c r="R162" s="479"/>
      <c r="S162" s="479"/>
      <c r="T162" s="479"/>
      <c r="U162" s="479"/>
      <c r="V162" s="479"/>
      <c r="W162" s="479"/>
      <c r="X162" s="479"/>
      <c r="Y162" s="479"/>
      <c r="Z162" s="479"/>
      <c r="AA162" s="479"/>
      <c r="AB162" s="479"/>
      <c r="AC162" s="479"/>
      <c r="AD162" s="479"/>
      <c r="AE162" s="479"/>
      <c r="AF162" s="479"/>
      <c r="AG162" s="485"/>
      <c r="AH162" s="485"/>
    </row>
    <row r="163" s="477" customFormat="true" ht="3" hidden="false" customHeight="true" outlineLevel="0" collapsed="false">
      <c r="A163" s="480"/>
      <c r="B163" s="481"/>
      <c r="C163" s="481"/>
      <c r="D163" s="481"/>
      <c r="E163" s="481"/>
      <c r="F163" s="481"/>
      <c r="G163" s="481"/>
      <c r="H163" s="481"/>
      <c r="I163" s="481"/>
      <c r="J163" s="481"/>
      <c r="K163" s="481"/>
      <c r="L163" s="488"/>
      <c r="M163" s="488"/>
      <c r="N163" s="488"/>
      <c r="O163" s="489"/>
      <c r="P163" s="490"/>
      <c r="Q163" s="490"/>
      <c r="R163" s="490"/>
      <c r="S163" s="490"/>
      <c r="T163" s="490"/>
      <c r="U163" s="490"/>
      <c r="V163" s="490"/>
      <c r="W163" s="488"/>
      <c r="X163" s="488"/>
      <c r="Y163" s="488"/>
      <c r="Z163" s="488"/>
      <c r="AA163" s="488"/>
      <c r="AB163" s="488"/>
      <c r="AC163" s="488"/>
      <c r="AD163" s="488"/>
      <c r="AE163" s="488"/>
      <c r="AF163" s="488"/>
      <c r="AG163" s="485"/>
      <c r="AH163" s="485"/>
    </row>
    <row r="164" s="477" customFormat="true" ht="15" hidden="false" customHeight="true" outlineLevel="0" collapsed="false">
      <c r="A164" s="491" t="s">
        <v>404</v>
      </c>
      <c r="B164" s="492"/>
      <c r="C164" s="492"/>
      <c r="D164" s="492"/>
      <c r="E164" s="492"/>
      <c r="F164" s="492"/>
      <c r="G164" s="492"/>
      <c r="H164" s="492"/>
      <c r="I164" s="492"/>
      <c r="J164" s="492"/>
      <c r="K164" s="493" t="s">
        <v>63</v>
      </c>
      <c r="L164" s="493"/>
      <c r="M164" s="493"/>
      <c r="N164" s="494"/>
      <c r="O164" s="489"/>
      <c r="P164" s="490"/>
      <c r="Q164" s="490"/>
      <c r="R164" s="490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85"/>
      <c r="AH164" s="485"/>
    </row>
    <row r="165" customFormat="false" ht="3" hidden="false" customHeight="true" outlineLevel="0" collapsed="false">
      <c r="A165" s="495"/>
      <c r="B165" s="496"/>
      <c r="C165" s="496"/>
      <c r="D165" s="496"/>
      <c r="E165" s="496"/>
      <c r="F165" s="496"/>
      <c r="G165" s="496"/>
      <c r="H165" s="496"/>
      <c r="I165" s="496"/>
      <c r="J165" s="496"/>
      <c r="K165" s="496"/>
      <c r="L165" s="497"/>
      <c r="M165" s="497"/>
      <c r="N165" s="497"/>
      <c r="O165" s="498"/>
      <c r="P165" s="429"/>
      <c r="Q165" s="429"/>
      <c r="R165" s="429"/>
      <c r="S165" s="429"/>
      <c r="T165" s="429"/>
      <c r="U165" s="429"/>
      <c r="V165" s="429"/>
      <c r="W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85"/>
      <c r="AH165" s="485"/>
    </row>
    <row r="166" customFormat="false" ht="2.25" hidden="false" customHeight="true" outlineLevel="0" collapsed="false">
      <c r="A166" s="447"/>
      <c r="B166" s="447"/>
      <c r="C166" s="447"/>
      <c r="D166" s="447"/>
      <c r="E166" s="447"/>
      <c r="F166" s="447"/>
      <c r="G166" s="447"/>
      <c r="H166" s="447"/>
      <c r="I166" s="447"/>
      <c r="J166" s="447"/>
      <c r="K166" s="447"/>
      <c r="L166" s="447"/>
      <c r="M166" s="447"/>
      <c r="N166" s="447"/>
      <c r="O166" s="447"/>
      <c r="P166" s="447"/>
      <c r="Q166" s="447"/>
      <c r="R166" s="447"/>
      <c r="S166" s="447"/>
      <c r="T166" s="447"/>
      <c r="U166" s="447"/>
      <c r="V166" s="447"/>
      <c r="W166" s="447"/>
      <c r="X166" s="447"/>
      <c r="Y166" s="447"/>
      <c r="Z166" s="447"/>
      <c r="AA166" s="447"/>
      <c r="AB166" s="447"/>
      <c r="AC166" s="447"/>
      <c r="AD166" s="447"/>
      <c r="AE166" s="447"/>
      <c r="AF166" s="447"/>
      <c r="AG166" s="485"/>
      <c r="AH166" s="485"/>
    </row>
    <row r="167" s="475" customFormat="true" ht="25.5" hidden="false" customHeight="true" outlineLevel="0" collapsed="false">
      <c r="A167" s="126" t="s">
        <v>405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485"/>
      <c r="AH167" s="485"/>
    </row>
    <row r="168" s="475" customFormat="true" ht="2.25" hidden="false" customHeight="true" outlineLevel="0" collapsed="false">
      <c r="A168" s="426"/>
      <c r="B168" s="429"/>
      <c r="C168" s="429"/>
      <c r="D168" s="429"/>
      <c r="E168" s="429"/>
      <c r="F168" s="429"/>
      <c r="G168" s="429"/>
      <c r="H168" s="429"/>
      <c r="I168" s="429"/>
      <c r="J168" s="429"/>
      <c r="K168" s="429"/>
      <c r="L168" s="429"/>
      <c r="M168" s="429"/>
      <c r="N168" s="429"/>
      <c r="O168" s="429"/>
      <c r="P168" s="429"/>
      <c r="Q168" s="429"/>
      <c r="R168" s="429"/>
      <c r="S168" s="429"/>
      <c r="T168" s="429"/>
      <c r="U168" s="429"/>
      <c r="V168" s="429"/>
      <c r="W168" s="429"/>
      <c r="X168" s="429"/>
      <c r="Y168" s="429"/>
      <c r="Z168" s="429"/>
      <c r="AA168" s="429"/>
      <c r="AB168" s="429"/>
      <c r="AC168" s="429"/>
      <c r="AD168" s="429"/>
      <c r="AE168" s="429"/>
      <c r="AF168" s="429"/>
      <c r="AG168" s="485"/>
      <c r="AH168" s="485"/>
    </row>
    <row r="169" s="477" customFormat="true" ht="9.75" hidden="false" customHeight="true" outlineLevel="0" collapsed="false">
      <c r="A169" s="476" t="s">
        <v>406</v>
      </c>
      <c r="B169" s="476"/>
      <c r="C169" s="476"/>
      <c r="D169" s="476"/>
      <c r="E169" s="476"/>
      <c r="F169" s="476"/>
      <c r="G169" s="476"/>
      <c r="H169" s="476" t="s">
        <v>407</v>
      </c>
      <c r="I169" s="476"/>
      <c r="J169" s="476"/>
      <c r="K169" s="476"/>
      <c r="L169" s="476"/>
      <c r="M169" s="476"/>
      <c r="N169" s="476"/>
      <c r="O169" s="476" t="s">
        <v>408</v>
      </c>
      <c r="P169" s="476"/>
      <c r="Q169" s="476"/>
      <c r="R169" s="476"/>
      <c r="S169" s="476"/>
      <c r="T169" s="476"/>
      <c r="U169" s="476"/>
      <c r="V169" s="476"/>
      <c r="W169" s="476" t="s">
        <v>409</v>
      </c>
      <c r="X169" s="476"/>
      <c r="Y169" s="476"/>
      <c r="Z169" s="476"/>
      <c r="AA169" s="476"/>
      <c r="AB169" s="476"/>
      <c r="AC169" s="476"/>
      <c r="AD169" s="476"/>
      <c r="AE169" s="476"/>
      <c r="AF169" s="476"/>
      <c r="AG169" s="485"/>
      <c r="AH169" s="485"/>
    </row>
    <row r="170" customFormat="false" ht="15" hidden="false" customHeight="true" outlineLevel="0" collapsed="false">
      <c r="A170" s="478" t="s">
        <v>159</v>
      </c>
      <c r="B170" s="478"/>
      <c r="C170" s="478"/>
      <c r="D170" s="478"/>
      <c r="E170" s="478"/>
      <c r="F170" s="478"/>
      <c r="G170" s="478"/>
      <c r="H170" s="479" t="s">
        <v>63</v>
      </c>
      <c r="I170" s="479"/>
      <c r="J170" s="479"/>
      <c r="K170" s="479"/>
      <c r="L170" s="479"/>
      <c r="M170" s="479"/>
      <c r="N170" s="479"/>
      <c r="O170" s="479"/>
      <c r="P170" s="479"/>
      <c r="Q170" s="479"/>
      <c r="R170" s="479"/>
      <c r="S170" s="479"/>
      <c r="T170" s="479"/>
      <c r="U170" s="479"/>
      <c r="V170" s="479"/>
      <c r="W170" s="479"/>
      <c r="X170" s="479"/>
      <c r="Y170" s="479"/>
      <c r="Z170" s="479"/>
      <c r="AA170" s="479"/>
      <c r="AB170" s="479"/>
      <c r="AC170" s="479"/>
      <c r="AD170" s="479"/>
      <c r="AE170" s="479"/>
      <c r="AF170" s="479"/>
      <c r="AG170" s="485"/>
      <c r="AH170" s="485"/>
    </row>
    <row r="171" s="483" customFormat="true" ht="12.75" hidden="false" customHeight="true" outlineLevel="0" collapsed="false">
      <c r="A171" s="476" t="s">
        <v>410</v>
      </c>
      <c r="B171" s="476"/>
      <c r="C171" s="476"/>
      <c r="D171" s="476"/>
      <c r="E171" s="476"/>
      <c r="F171" s="476"/>
      <c r="G171" s="476"/>
      <c r="H171" s="499" t="s">
        <v>411</v>
      </c>
      <c r="I171" s="499"/>
      <c r="J171" s="499"/>
      <c r="K171" s="499"/>
      <c r="L171" s="499"/>
      <c r="M171" s="499"/>
      <c r="N171" s="499"/>
      <c r="O171" s="476" t="s">
        <v>400</v>
      </c>
      <c r="P171" s="476"/>
      <c r="Q171" s="476"/>
      <c r="R171" s="476"/>
      <c r="S171" s="476"/>
      <c r="T171" s="476"/>
      <c r="U171" s="476"/>
      <c r="V171" s="476"/>
      <c r="W171" s="476" t="s">
        <v>412</v>
      </c>
      <c r="X171" s="476"/>
      <c r="Y171" s="476"/>
      <c r="Z171" s="476"/>
      <c r="AA171" s="476"/>
      <c r="AB171" s="476"/>
      <c r="AC171" s="476"/>
      <c r="AD171" s="476"/>
      <c r="AE171" s="476"/>
      <c r="AF171" s="476"/>
      <c r="AG171" s="485"/>
      <c r="AH171" s="485"/>
    </row>
    <row r="172" customFormat="false" ht="15" hidden="false" customHeight="true" outlineLevel="0" collapsed="false">
      <c r="A172" s="479"/>
      <c r="B172" s="479"/>
      <c r="C172" s="479"/>
      <c r="D172" s="479"/>
      <c r="E172" s="479"/>
      <c r="F172" s="479"/>
      <c r="G172" s="479"/>
      <c r="H172" s="500"/>
      <c r="I172" s="500"/>
      <c r="J172" s="500"/>
      <c r="K172" s="500"/>
      <c r="L172" s="500"/>
      <c r="M172" s="500"/>
      <c r="N172" s="500"/>
      <c r="O172" s="479"/>
      <c r="P172" s="479"/>
      <c r="Q172" s="479"/>
      <c r="R172" s="479"/>
      <c r="S172" s="479"/>
      <c r="T172" s="479"/>
      <c r="U172" s="479"/>
      <c r="V172" s="479"/>
      <c r="W172" s="479"/>
      <c r="X172" s="479"/>
      <c r="Y172" s="479"/>
      <c r="Z172" s="479"/>
      <c r="AA172" s="479"/>
      <c r="AB172" s="479"/>
      <c r="AC172" s="479"/>
      <c r="AD172" s="479"/>
      <c r="AE172" s="479"/>
      <c r="AF172" s="479"/>
      <c r="AG172" s="485"/>
      <c r="AH172" s="485"/>
    </row>
    <row r="173" s="486" customFormat="true" ht="11.25" hidden="false" customHeight="true" outlineLevel="0" collapsed="false">
      <c r="A173" s="476" t="s">
        <v>413</v>
      </c>
      <c r="B173" s="476"/>
      <c r="C173" s="476"/>
      <c r="D173" s="476"/>
      <c r="E173" s="476"/>
      <c r="F173" s="476"/>
      <c r="G173" s="476"/>
      <c r="H173" s="499" t="s">
        <v>414</v>
      </c>
      <c r="I173" s="499"/>
      <c r="J173" s="499"/>
      <c r="K173" s="499"/>
      <c r="L173" s="499"/>
      <c r="M173" s="499"/>
      <c r="N173" s="499"/>
      <c r="O173" s="501"/>
      <c r="P173" s="502"/>
      <c r="Q173" s="502"/>
      <c r="R173" s="502"/>
      <c r="S173" s="503"/>
      <c r="T173" s="503"/>
      <c r="U173" s="503"/>
      <c r="V173" s="503"/>
      <c r="W173" s="503"/>
      <c r="X173" s="503"/>
      <c r="Y173" s="503"/>
      <c r="Z173" s="503"/>
      <c r="AA173" s="503"/>
      <c r="AB173" s="503"/>
      <c r="AC173" s="503"/>
      <c r="AD173" s="503"/>
      <c r="AE173" s="503"/>
      <c r="AF173" s="503"/>
      <c r="AG173" s="485"/>
      <c r="AH173" s="485"/>
    </row>
    <row r="174" s="487" customFormat="true" ht="15" hidden="false" customHeight="true" outlineLevel="0" collapsed="false">
      <c r="A174" s="479"/>
      <c r="B174" s="479"/>
      <c r="C174" s="479"/>
      <c r="D174" s="479"/>
      <c r="E174" s="479"/>
      <c r="F174" s="479"/>
      <c r="G174" s="479"/>
      <c r="H174" s="500"/>
      <c r="I174" s="500"/>
      <c r="J174" s="500"/>
      <c r="K174" s="500"/>
      <c r="L174" s="500"/>
      <c r="M174" s="500"/>
      <c r="N174" s="500"/>
      <c r="O174" s="504"/>
      <c r="P174" s="505"/>
      <c r="Q174" s="505"/>
      <c r="R174" s="505"/>
      <c r="S174" s="506"/>
      <c r="T174" s="506"/>
      <c r="U174" s="506"/>
      <c r="V174" s="506"/>
      <c r="W174" s="506"/>
      <c r="X174" s="506"/>
      <c r="Y174" s="506"/>
      <c r="Z174" s="506"/>
      <c r="AA174" s="506"/>
      <c r="AB174" s="506"/>
      <c r="AC174" s="506"/>
      <c r="AD174" s="506"/>
      <c r="AE174" s="506"/>
      <c r="AF174" s="506"/>
      <c r="AG174" s="485"/>
      <c r="AH174" s="485"/>
    </row>
    <row r="175" customFormat="false" ht="2.25" hidden="false" customHeight="true" outlineLevel="0" collapsed="false">
      <c r="A175" s="447"/>
      <c r="B175" s="447"/>
      <c r="C175" s="447"/>
      <c r="D175" s="447"/>
      <c r="E175" s="447"/>
      <c r="F175" s="447"/>
      <c r="G175" s="447"/>
      <c r="H175" s="447"/>
      <c r="I175" s="447"/>
      <c r="J175" s="447"/>
      <c r="K175" s="447"/>
      <c r="L175" s="447"/>
      <c r="M175" s="447"/>
      <c r="N175" s="447"/>
      <c r="O175" s="447"/>
      <c r="P175" s="447"/>
      <c r="Q175" s="447"/>
      <c r="R175" s="447"/>
      <c r="S175" s="447"/>
      <c r="T175" s="447"/>
      <c r="U175" s="447"/>
      <c r="V175" s="447"/>
      <c r="W175" s="447"/>
      <c r="X175" s="447"/>
      <c r="Y175" s="447"/>
      <c r="Z175" s="447"/>
      <c r="AA175" s="447"/>
      <c r="AB175" s="447"/>
      <c r="AC175" s="447"/>
      <c r="AD175" s="447"/>
      <c r="AE175" s="447"/>
      <c r="AF175" s="447"/>
      <c r="AG175" s="485"/>
      <c r="AH175" s="485"/>
    </row>
    <row r="176" customFormat="false" ht="24" hidden="false" customHeight="true" outlineLevel="0" collapsed="false">
      <c r="A176" s="507" t="s">
        <v>415</v>
      </c>
      <c r="B176" s="507"/>
      <c r="C176" s="507"/>
      <c r="D176" s="507"/>
      <c r="E176" s="507"/>
      <c r="F176" s="507"/>
      <c r="G176" s="507"/>
      <c r="H176" s="507"/>
      <c r="I176" s="507"/>
      <c r="J176" s="507"/>
      <c r="K176" s="507"/>
      <c r="L176" s="507"/>
      <c r="M176" s="507"/>
      <c r="N176" s="507"/>
      <c r="O176" s="507"/>
      <c r="P176" s="507"/>
      <c r="Q176" s="507"/>
      <c r="R176" s="507"/>
      <c r="S176" s="507"/>
      <c r="T176" s="507"/>
      <c r="U176" s="507"/>
      <c r="V176" s="507"/>
      <c r="W176" s="507"/>
      <c r="X176" s="507"/>
      <c r="Y176" s="507"/>
      <c r="Z176" s="507"/>
      <c r="AA176" s="507"/>
      <c r="AB176" s="507"/>
      <c r="AC176" s="507"/>
      <c r="AD176" s="507"/>
      <c r="AE176" s="507"/>
      <c r="AF176" s="507"/>
      <c r="AG176" s="485"/>
      <c r="AH176" s="485"/>
    </row>
    <row r="177" customFormat="false" ht="13.5" hidden="false" customHeight="true" outlineLevel="0" collapsed="false">
      <c r="A177" s="508" t="s">
        <v>186</v>
      </c>
      <c r="B177" s="508" t="s">
        <v>416</v>
      </c>
      <c r="C177" s="508"/>
      <c r="D177" s="508"/>
      <c r="E177" s="508"/>
      <c r="F177" s="508"/>
      <c r="G177" s="508"/>
      <c r="H177" s="508"/>
      <c r="I177" s="508"/>
      <c r="J177" s="508"/>
      <c r="K177" s="508"/>
      <c r="L177" s="508" t="s">
        <v>417</v>
      </c>
      <c r="M177" s="508"/>
      <c r="N177" s="508"/>
      <c r="O177" s="508"/>
      <c r="P177" s="508"/>
      <c r="Q177" s="508"/>
      <c r="R177" s="508"/>
      <c r="S177" s="508"/>
      <c r="T177" s="508"/>
      <c r="U177" s="508"/>
      <c r="V177" s="508"/>
      <c r="W177" s="508"/>
      <c r="X177" s="508"/>
      <c r="Y177" s="508"/>
      <c r="Z177" s="509" t="s">
        <v>418</v>
      </c>
      <c r="AA177" s="509"/>
      <c r="AB177" s="509"/>
      <c r="AC177" s="509"/>
      <c r="AD177" s="509"/>
      <c r="AE177" s="509"/>
      <c r="AF177" s="509"/>
      <c r="AG177" s="485"/>
      <c r="AH177" s="485"/>
    </row>
    <row r="178" customFormat="false" ht="8.25" hidden="false" customHeight="true" outlineLevel="0" collapsed="false">
      <c r="A178" s="508"/>
      <c r="B178" s="508" t="s">
        <v>419</v>
      </c>
      <c r="C178" s="508"/>
      <c r="D178" s="508"/>
      <c r="E178" s="508"/>
      <c r="F178" s="508" t="s">
        <v>420</v>
      </c>
      <c r="G178" s="508"/>
      <c r="H178" s="508"/>
      <c r="I178" s="508" t="s">
        <v>421</v>
      </c>
      <c r="J178" s="508"/>
      <c r="K178" s="508"/>
      <c r="L178" s="509" t="s">
        <v>422</v>
      </c>
      <c r="M178" s="509"/>
      <c r="N178" s="509"/>
      <c r="O178" s="509"/>
      <c r="P178" s="509" t="s">
        <v>423</v>
      </c>
      <c r="Q178" s="509"/>
      <c r="R178" s="509"/>
      <c r="S178" s="509"/>
      <c r="T178" s="509"/>
      <c r="U178" s="509" t="s">
        <v>424</v>
      </c>
      <c r="V178" s="509"/>
      <c r="W178" s="509"/>
      <c r="X178" s="509"/>
      <c r="Y178" s="509"/>
      <c r="Z178" s="509"/>
      <c r="AA178" s="509"/>
      <c r="AB178" s="509"/>
      <c r="AC178" s="509"/>
      <c r="AD178" s="509"/>
      <c r="AE178" s="509"/>
      <c r="AF178" s="509"/>
      <c r="AG178" s="485"/>
      <c r="AH178" s="485"/>
    </row>
    <row r="179" customFormat="false" ht="12" hidden="false" customHeight="true" outlineLevel="0" collapsed="false">
      <c r="A179" s="508"/>
      <c r="B179" s="508"/>
      <c r="C179" s="508"/>
      <c r="D179" s="508"/>
      <c r="E179" s="508"/>
      <c r="F179" s="508"/>
      <c r="G179" s="508"/>
      <c r="H179" s="508"/>
      <c r="I179" s="508"/>
      <c r="J179" s="508"/>
      <c r="K179" s="508"/>
      <c r="L179" s="509"/>
      <c r="M179" s="509"/>
      <c r="N179" s="509"/>
      <c r="O179" s="509"/>
      <c r="P179" s="509"/>
      <c r="Q179" s="509"/>
      <c r="R179" s="509"/>
      <c r="S179" s="509"/>
      <c r="T179" s="509"/>
      <c r="U179" s="509"/>
      <c r="V179" s="509"/>
      <c r="W179" s="509"/>
      <c r="X179" s="509"/>
      <c r="Y179" s="509"/>
      <c r="Z179" s="509"/>
      <c r="AA179" s="509"/>
      <c r="AB179" s="509"/>
      <c r="AC179" s="509"/>
      <c r="AD179" s="509"/>
      <c r="AE179" s="509"/>
      <c r="AF179" s="509"/>
      <c r="AG179" s="485"/>
      <c r="AH179" s="485"/>
    </row>
    <row r="180" customFormat="false" ht="8.25" hidden="false" customHeight="true" outlineLevel="0" collapsed="false">
      <c r="A180" s="510" t="n">
        <v>1</v>
      </c>
      <c r="B180" s="510" t="n">
        <v>2</v>
      </c>
      <c r="C180" s="510"/>
      <c r="D180" s="510"/>
      <c r="E180" s="510"/>
      <c r="F180" s="510" t="n">
        <v>3</v>
      </c>
      <c r="G180" s="510"/>
      <c r="H180" s="510"/>
      <c r="I180" s="510" t="n">
        <v>4</v>
      </c>
      <c r="J180" s="510"/>
      <c r="K180" s="510"/>
      <c r="L180" s="510" t="n">
        <v>5</v>
      </c>
      <c r="M180" s="510"/>
      <c r="N180" s="510"/>
      <c r="O180" s="510"/>
      <c r="P180" s="510" t="n">
        <v>6</v>
      </c>
      <c r="Q180" s="510"/>
      <c r="R180" s="510"/>
      <c r="S180" s="510"/>
      <c r="T180" s="510"/>
      <c r="U180" s="511" t="n">
        <v>7</v>
      </c>
      <c r="V180" s="511"/>
      <c r="W180" s="511"/>
      <c r="X180" s="511"/>
      <c r="Y180" s="511"/>
      <c r="Z180" s="511" t="n">
        <v>8</v>
      </c>
      <c r="AA180" s="511"/>
      <c r="AB180" s="511"/>
      <c r="AC180" s="511"/>
      <c r="AD180" s="511"/>
      <c r="AE180" s="511"/>
      <c r="AF180" s="511"/>
      <c r="AG180" s="485"/>
      <c r="AH180" s="485"/>
    </row>
    <row r="181" customFormat="false" ht="15.95" hidden="false" customHeight="true" outlineLevel="0" collapsed="false">
      <c r="A181" s="444" t="s">
        <v>326</v>
      </c>
      <c r="B181" s="452" t="s">
        <v>63</v>
      </c>
      <c r="C181" s="452"/>
      <c r="D181" s="452"/>
      <c r="E181" s="452"/>
      <c r="F181" s="400"/>
      <c r="G181" s="400"/>
      <c r="H181" s="400"/>
      <c r="I181" s="400"/>
      <c r="J181" s="400"/>
      <c r="K181" s="400"/>
      <c r="L181" s="400"/>
      <c r="M181" s="400"/>
      <c r="N181" s="400"/>
      <c r="O181" s="400"/>
      <c r="P181" s="400"/>
      <c r="Q181" s="400"/>
      <c r="R181" s="400"/>
      <c r="S181" s="400"/>
      <c r="T181" s="400"/>
      <c r="U181" s="420"/>
      <c r="V181" s="420"/>
      <c r="W181" s="420"/>
      <c r="X181" s="420"/>
      <c r="Y181" s="420"/>
      <c r="Z181" s="420"/>
      <c r="AA181" s="420"/>
      <c r="AB181" s="420"/>
      <c r="AC181" s="420"/>
      <c r="AD181" s="420"/>
      <c r="AE181" s="420"/>
      <c r="AF181" s="420"/>
      <c r="AG181" s="485"/>
      <c r="AH181" s="485"/>
    </row>
    <row r="182" customFormat="false" ht="15.95" hidden="false" customHeight="true" outlineLevel="0" collapsed="false">
      <c r="A182" s="444" t="s">
        <v>329</v>
      </c>
      <c r="B182" s="452" t="s">
        <v>63</v>
      </c>
      <c r="C182" s="452"/>
      <c r="D182" s="452"/>
      <c r="E182" s="452"/>
      <c r="F182" s="400"/>
      <c r="G182" s="400"/>
      <c r="H182" s="400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20"/>
      <c r="V182" s="420"/>
      <c r="W182" s="420"/>
      <c r="X182" s="420"/>
      <c r="Y182" s="420"/>
      <c r="Z182" s="420"/>
      <c r="AA182" s="420"/>
      <c r="AB182" s="420"/>
      <c r="AC182" s="420"/>
      <c r="AD182" s="420"/>
      <c r="AE182" s="420"/>
      <c r="AF182" s="420"/>
      <c r="AG182" s="485"/>
      <c r="AH182" s="485"/>
    </row>
    <row r="183" s="453" customFormat="true" ht="15.95" hidden="false" customHeight="true" outlineLevel="0" collapsed="false">
      <c r="A183" s="400" t="s">
        <v>331</v>
      </c>
      <c r="B183" s="452" t="s">
        <v>63</v>
      </c>
      <c r="C183" s="452"/>
      <c r="D183" s="452"/>
      <c r="E183" s="452"/>
      <c r="F183" s="400"/>
      <c r="G183" s="400"/>
      <c r="H183" s="400"/>
      <c r="I183" s="400"/>
      <c r="J183" s="400"/>
      <c r="K183" s="400"/>
      <c r="L183" s="400"/>
      <c r="M183" s="400"/>
      <c r="N183" s="400"/>
      <c r="O183" s="400"/>
      <c r="P183" s="400"/>
      <c r="Q183" s="400"/>
      <c r="R183" s="400"/>
      <c r="S183" s="400"/>
      <c r="T183" s="400"/>
      <c r="U183" s="420"/>
      <c r="V183" s="420"/>
      <c r="W183" s="420"/>
      <c r="X183" s="420"/>
      <c r="Y183" s="420"/>
      <c r="Z183" s="420"/>
      <c r="AA183" s="420"/>
      <c r="AB183" s="420"/>
      <c r="AC183" s="420"/>
      <c r="AD183" s="420"/>
      <c r="AE183" s="420"/>
      <c r="AF183" s="420"/>
      <c r="AG183" s="512"/>
      <c r="AH183" s="513"/>
    </row>
    <row r="184" customFormat="false" ht="11.25" hidden="false" customHeight="true" outlineLevel="0" collapsed="false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  <c r="AE184" s="156"/>
      <c r="AF184" s="156"/>
      <c r="AH184" s="350" t="s">
        <v>194</v>
      </c>
    </row>
    <row r="185" s="156" customFormat="true" ht="3" hidden="false" customHeight="true" outlineLevel="0" collapsed="false">
      <c r="A185" s="462"/>
      <c r="B185" s="462"/>
      <c r="C185" s="462"/>
      <c r="D185" s="462"/>
      <c r="E185" s="462"/>
      <c r="F185" s="462"/>
      <c r="G185" s="462"/>
      <c r="H185" s="462"/>
      <c r="I185" s="462"/>
      <c r="J185" s="462"/>
      <c r="K185" s="462"/>
      <c r="L185" s="462"/>
      <c r="M185" s="462"/>
      <c r="N185" s="462"/>
      <c r="O185" s="462"/>
      <c r="P185" s="514"/>
      <c r="Q185" s="134"/>
      <c r="R185" s="514"/>
      <c r="S185" s="134"/>
      <c r="T185" s="465"/>
      <c r="U185" s="428"/>
      <c r="V185" s="428"/>
      <c r="W185" s="432"/>
      <c r="X185" s="432"/>
      <c r="Y185" s="432"/>
      <c r="Z185" s="432"/>
      <c r="AA185" s="432"/>
      <c r="AB185" s="429"/>
      <c r="AC185" s="429"/>
      <c r="AD185" s="429"/>
      <c r="AE185" s="429"/>
      <c r="AF185" s="429"/>
      <c r="AH185" s="513"/>
    </row>
    <row r="186" s="156" customFormat="true" ht="15" hidden="false" customHeight="true" outlineLevel="0" collapsed="false">
      <c r="A186" s="394" t="s">
        <v>425</v>
      </c>
      <c r="B186" s="394"/>
      <c r="C186" s="394"/>
      <c r="D186" s="394"/>
      <c r="E186" s="394"/>
      <c r="F186" s="394"/>
      <c r="G186" s="394"/>
      <c r="H186" s="394"/>
      <c r="I186" s="394"/>
      <c r="J186" s="394"/>
      <c r="K186" s="394"/>
      <c r="L186" s="394"/>
      <c r="M186" s="394"/>
      <c r="N186" s="394"/>
      <c r="O186" s="394"/>
      <c r="P186" s="130"/>
      <c r="Q186" s="130"/>
      <c r="R186" s="428"/>
      <c r="S186" s="428"/>
      <c r="T186" s="428"/>
      <c r="U186" s="428"/>
      <c r="V186" s="428"/>
      <c r="W186" s="432"/>
      <c r="X186" s="432"/>
      <c r="Y186" s="432"/>
      <c r="Z186" s="432"/>
      <c r="AA186" s="432"/>
      <c r="AB186" s="429"/>
      <c r="AC186" s="429"/>
      <c r="AD186" s="429"/>
      <c r="AE186" s="429"/>
      <c r="AF186" s="429"/>
      <c r="AH186" s="389" t="s">
        <v>196</v>
      </c>
    </row>
    <row r="187" customFormat="false" ht="1.5" hidden="false" customHeight="true" outlineLevel="0" collapsed="false">
      <c r="A187" s="428"/>
      <c r="B187" s="515"/>
      <c r="C187" s="515"/>
      <c r="D187" s="515"/>
      <c r="E187" s="515"/>
      <c r="F187" s="515"/>
      <c r="G187" s="515"/>
      <c r="H187" s="515"/>
      <c r="I187" s="515"/>
      <c r="J187" s="515"/>
      <c r="K187" s="515"/>
      <c r="L187" s="515"/>
      <c r="M187" s="515"/>
      <c r="N187" s="515"/>
      <c r="O187" s="515"/>
      <c r="P187" s="515"/>
      <c r="Q187" s="515"/>
      <c r="R187" s="428"/>
      <c r="S187" s="428"/>
      <c r="T187" s="428"/>
      <c r="U187" s="428"/>
      <c r="V187" s="428"/>
      <c r="W187" s="432"/>
      <c r="X187" s="432"/>
      <c r="Y187" s="432"/>
      <c r="Z187" s="432"/>
      <c r="AA187" s="432"/>
      <c r="AB187" s="429"/>
      <c r="AC187" s="429"/>
      <c r="AD187" s="429"/>
      <c r="AE187" s="429"/>
      <c r="AF187" s="429"/>
      <c r="AH187" s="513"/>
    </row>
    <row r="188" customFormat="false" ht="6" hidden="false" customHeight="true" outlineLevel="0" collapsed="false">
      <c r="A188" s="435" t="s">
        <v>426</v>
      </c>
      <c r="B188" s="435"/>
      <c r="C188" s="435"/>
      <c r="D188" s="435"/>
      <c r="E188" s="435"/>
      <c r="F188" s="435"/>
      <c r="G188" s="516"/>
      <c r="H188" s="517"/>
      <c r="I188" s="517"/>
      <c r="J188" s="517"/>
      <c r="K188" s="517"/>
      <c r="L188" s="517"/>
      <c r="M188" s="517"/>
      <c r="N188" s="517"/>
      <c r="O188" s="518"/>
      <c r="P188" s="435" t="s">
        <v>427</v>
      </c>
      <c r="Q188" s="435"/>
      <c r="R188" s="435"/>
      <c r="S188" s="435"/>
      <c r="T188" s="435"/>
      <c r="U188" s="435"/>
      <c r="V188" s="516"/>
      <c r="W188" s="517"/>
      <c r="X188" s="517"/>
      <c r="Y188" s="517"/>
      <c r="Z188" s="517"/>
      <c r="AA188" s="517"/>
      <c r="AB188" s="517"/>
      <c r="AC188" s="517"/>
      <c r="AD188" s="517"/>
      <c r="AE188" s="436"/>
      <c r="AF188" s="436"/>
      <c r="AH188" s="513"/>
    </row>
    <row r="189" customFormat="false" ht="18" hidden="false" customHeight="true" outlineLevel="0" collapsed="false">
      <c r="A189" s="435"/>
      <c r="B189" s="435"/>
      <c r="C189" s="435"/>
      <c r="D189" s="435"/>
      <c r="E189" s="435"/>
      <c r="F189" s="435"/>
      <c r="G189" s="127"/>
      <c r="H189" s="400"/>
      <c r="I189" s="400"/>
      <c r="J189" s="428" t="s">
        <v>6</v>
      </c>
      <c r="K189" s="400"/>
      <c r="L189" s="400"/>
      <c r="M189" s="400"/>
      <c r="N189" s="400"/>
      <c r="O189" s="427"/>
      <c r="P189" s="435"/>
      <c r="Q189" s="435"/>
      <c r="R189" s="435"/>
      <c r="S189" s="435"/>
      <c r="T189" s="435"/>
      <c r="U189" s="435"/>
      <c r="V189" s="131"/>
      <c r="W189" s="400"/>
      <c r="X189" s="400"/>
      <c r="Y189" s="428" t="s">
        <v>6</v>
      </c>
      <c r="Z189" s="400"/>
      <c r="AA189" s="400"/>
      <c r="AB189" s="400"/>
      <c r="AC189" s="400"/>
      <c r="AD189" s="127"/>
      <c r="AE189" s="436"/>
      <c r="AF189" s="436"/>
      <c r="AH189" s="513"/>
    </row>
    <row r="190" customFormat="false" ht="4.9" hidden="false" customHeight="true" outlineLevel="0" collapsed="false">
      <c r="A190" s="435"/>
      <c r="B190" s="435"/>
      <c r="C190" s="435"/>
      <c r="D190" s="435"/>
      <c r="E190" s="435"/>
      <c r="F190" s="435"/>
      <c r="G190" s="519"/>
      <c r="H190" s="520"/>
      <c r="I190" s="520"/>
      <c r="J190" s="520"/>
      <c r="K190" s="520"/>
      <c r="L190" s="520"/>
      <c r="M190" s="520"/>
      <c r="N190" s="520"/>
      <c r="O190" s="521"/>
      <c r="P190" s="435"/>
      <c r="Q190" s="435"/>
      <c r="R190" s="435"/>
      <c r="S190" s="435"/>
      <c r="T190" s="435"/>
      <c r="U190" s="435"/>
      <c r="V190" s="519"/>
      <c r="W190" s="520"/>
      <c r="X190" s="520"/>
      <c r="Y190" s="520"/>
      <c r="Z190" s="520"/>
      <c r="AA190" s="520"/>
      <c r="AB190" s="520"/>
      <c r="AC190" s="520"/>
      <c r="AD190" s="520"/>
      <c r="AE190" s="436"/>
      <c r="AF190" s="436"/>
      <c r="AH190" s="513"/>
    </row>
    <row r="191" customFormat="false" ht="4.9" hidden="false" customHeight="true" outlineLevel="0" collapsed="false">
      <c r="A191" s="428"/>
      <c r="B191" s="515"/>
      <c r="C191" s="515"/>
      <c r="D191" s="515"/>
      <c r="E191" s="515"/>
      <c r="F191" s="515"/>
      <c r="G191" s="515"/>
      <c r="H191" s="515"/>
      <c r="I191" s="515"/>
      <c r="J191" s="515"/>
      <c r="K191" s="515"/>
      <c r="L191" s="515"/>
      <c r="M191" s="515"/>
      <c r="N191" s="515"/>
      <c r="O191" s="515"/>
      <c r="P191" s="515"/>
      <c r="Q191" s="515"/>
      <c r="R191" s="428"/>
      <c r="S191" s="428"/>
      <c r="T191" s="428"/>
      <c r="U191" s="428"/>
      <c r="V191" s="428"/>
      <c r="W191" s="432"/>
      <c r="X191" s="432"/>
      <c r="Y191" s="432"/>
      <c r="Z191" s="432"/>
      <c r="AA191" s="432"/>
      <c r="AB191" s="429"/>
      <c r="AC191" s="429"/>
      <c r="AD191" s="429"/>
      <c r="AE191" s="429"/>
      <c r="AF191" s="429"/>
      <c r="AH191" s="513"/>
    </row>
    <row r="192" customFormat="false" ht="12.6" hidden="false" customHeight="true" outlineLevel="0" collapsed="false">
      <c r="A192" s="126" t="s">
        <v>428</v>
      </c>
      <c r="B192" s="126"/>
      <c r="C192" s="126"/>
      <c r="D192" s="126"/>
      <c r="E192" s="126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H192" s="513"/>
    </row>
    <row r="193" customFormat="false" ht="2.25" hidden="false" customHeight="true" outlineLevel="0" collapsed="false">
      <c r="A193" s="465"/>
      <c r="B193" s="465"/>
      <c r="C193" s="465"/>
      <c r="D193" s="465"/>
      <c r="E193" s="465"/>
      <c r="F193" s="465"/>
      <c r="G193" s="465"/>
      <c r="H193" s="465"/>
      <c r="I193" s="465"/>
      <c r="J193" s="465"/>
      <c r="K193" s="465"/>
      <c r="L193" s="465"/>
      <c r="M193" s="465"/>
      <c r="N193" s="465"/>
      <c r="O193" s="465"/>
      <c r="P193" s="465"/>
      <c r="Q193" s="465"/>
      <c r="R193" s="465"/>
      <c r="S193" s="465"/>
      <c r="T193" s="465"/>
      <c r="U193" s="465"/>
      <c r="V193" s="465"/>
      <c r="W193" s="465"/>
      <c r="X193" s="465"/>
      <c r="Y193" s="465"/>
      <c r="Z193" s="465"/>
      <c r="AA193" s="465"/>
      <c r="AB193" s="465"/>
      <c r="AC193" s="465"/>
      <c r="AD193" s="465"/>
      <c r="AE193" s="465"/>
      <c r="AF193" s="465"/>
    </row>
    <row r="194" customFormat="false" ht="34.5" hidden="false" customHeight="true" outlineLevel="0" collapsed="false">
      <c r="A194" s="164" t="s">
        <v>429</v>
      </c>
      <c r="B194" s="164"/>
      <c r="C194" s="164"/>
      <c r="D194" s="164"/>
      <c r="E194" s="164"/>
      <c r="F194" s="164"/>
      <c r="G194" s="164"/>
      <c r="H194" s="164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64"/>
    </row>
    <row r="195" customFormat="false" ht="36" hidden="false" customHeight="true" outlineLevel="0" collapsed="false">
      <c r="A195" s="396" t="s">
        <v>430</v>
      </c>
      <c r="B195" s="396"/>
      <c r="C195" s="396"/>
      <c r="D195" s="396"/>
      <c r="E195" s="396"/>
      <c r="F195" s="396"/>
      <c r="G195" s="396"/>
      <c r="H195" s="396"/>
      <c r="I195" s="396"/>
      <c r="J195" s="396"/>
      <c r="K195" s="396"/>
      <c r="L195" s="396"/>
      <c r="M195" s="396"/>
      <c r="N195" s="396"/>
      <c r="O195" s="396"/>
      <c r="P195" s="396"/>
      <c r="Q195" s="396"/>
      <c r="R195" s="396"/>
      <c r="S195" s="396"/>
      <c r="T195" s="396"/>
      <c r="U195" s="396"/>
      <c r="V195" s="396"/>
      <c r="W195" s="396"/>
      <c r="X195" s="396"/>
      <c r="Y195" s="396"/>
      <c r="Z195" s="396"/>
      <c r="AA195" s="420" t="s">
        <v>63</v>
      </c>
      <c r="AB195" s="420"/>
      <c r="AC195" s="420"/>
      <c r="AD195" s="420"/>
      <c r="AE195" s="420"/>
      <c r="AF195" s="420"/>
    </row>
    <row r="196" customFormat="false" ht="36.75" hidden="false" customHeight="true" outlineLevel="0" collapsed="false">
      <c r="A196" s="164" t="s">
        <v>431</v>
      </c>
      <c r="B196" s="164"/>
      <c r="C196" s="164"/>
      <c r="D196" s="164"/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  <c r="AA196" s="522" t="n">
        <f aca="false">IF(AA195="TAK","wpisz kwotę",0)</f>
        <v>0</v>
      </c>
      <c r="AB196" s="522"/>
      <c r="AC196" s="522"/>
      <c r="AD196" s="522"/>
      <c r="AE196" s="522"/>
      <c r="AF196" s="522"/>
    </row>
    <row r="197" s="523" customFormat="true" ht="36" hidden="false" customHeight="true" outlineLevel="0" collapsed="false">
      <c r="A197" s="164" t="s">
        <v>432</v>
      </c>
      <c r="B197" s="164"/>
      <c r="C197" s="164"/>
      <c r="D197" s="164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64"/>
      <c r="AG197" s="130"/>
      <c r="AH197" s="130"/>
    </row>
    <row r="198" customFormat="false" ht="36" hidden="false" customHeight="true" outlineLevel="0" collapsed="false">
      <c r="A198" s="164" t="s">
        <v>433</v>
      </c>
      <c r="B198" s="164"/>
      <c r="C198" s="164"/>
      <c r="D198" s="164"/>
      <c r="E198" s="164"/>
      <c r="F198" s="164"/>
      <c r="G198" s="164"/>
      <c r="H198" s="164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  <c r="AA198" s="420" t="s">
        <v>63</v>
      </c>
      <c r="AB198" s="420"/>
      <c r="AC198" s="420"/>
      <c r="AD198" s="420"/>
      <c r="AE198" s="420"/>
      <c r="AF198" s="420"/>
    </row>
    <row r="199" customFormat="false" ht="36.75" hidden="false" customHeight="true" outlineLevel="0" collapsed="false">
      <c r="A199" s="164" t="s">
        <v>434</v>
      </c>
      <c r="B199" s="164"/>
      <c r="C199" s="164"/>
      <c r="D199" s="164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420" t="s">
        <v>63</v>
      </c>
      <c r="AB199" s="420"/>
      <c r="AC199" s="420"/>
      <c r="AD199" s="420"/>
      <c r="AE199" s="420"/>
      <c r="AF199" s="420"/>
    </row>
    <row r="200" customFormat="false" ht="36.75" hidden="false" customHeight="true" outlineLevel="0" collapsed="false">
      <c r="A200" s="164" t="s">
        <v>435</v>
      </c>
      <c r="B200" s="164"/>
      <c r="C200" s="164"/>
      <c r="D200" s="164"/>
      <c r="E200" s="164"/>
      <c r="F200" s="164"/>
      <c r="G200" s="164"/>
      <c r="H200" s="164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  <c r="AA200" s="524" t="n">
        <f aca="false">IF(AA198="TAK","wpisz liczbę",IF(AA199="TAK","wpisz liczbę",0))</f>
        <v>0</v>
      </c>
      <c r="AB200" s="524"/>
      <c r="AC200" s="524"/>
      <c r="AD200" s="524"/>
      <c r="AE200" s="524"/>
      <c r="AF200" s="524"/>
    </row>
    <row r="201" customFormat="false" ht="4.5" hidden="false" customHeight="true" outlineLevel="0" collapsed="false"/>
  </sheetData>
  <sheetProtection sheet="true" objects="true" scenarios="true" formatCells="false" formatRows="false" insertRows="false" deleteRows="false"/>
  <mergeCells count="317">
    <mergeCell ref="A1:AF1"/>
    <mergeCell ref="A3:N3"/>
    <mergeCell ref="A5:AF5"/>
    <mergeCell ref="A6:AF7"/>
    <mergeCell ref="A9:AF9"/>
    <mergeCell ref="A10:AF11"/>
    <mergeCell ref="A13:AF13"/>
    <mergeCell ref="A14:AF15"/>
    <mergeCell ref="A17:AF17"/>
    <mergeCell ref="A18:AF19"/>
    <mergeCell ref="A21:AF21"/>
    <mergeCell ref="A22:AF23"/>
    <mergeCell ref="A25:AF25"/>
    <mergeCell ref="A26:AF27"/>
    <mergeCell ref="A30:V30"/>
    <mergeCell ref="W30:Y30"/>
    <mergeCell ref="Z30:AF30"/>
    <mergeCell ref="A31:B33"/>
    <mergeCell ref="C31:AA33"/>
    <mergeCell ref="AD32:AE32"/>
    <mergeCell ref="A34:B36"/>
    <mergeCell ref="C34:AF36"/>
    <mergeCell ref="A37:B39"/>
    <mergeCell ref="C37:AA39"/>
    <mergeCell ref="AD38:AE38"/>
    <mergeCell ref="A40:B42"/>
    <mergeCell ref="C40:AA42"/>
    <mergeCell ref="AD41:AE41"/>
    <mergeCell ref="A43:B45"/>
    <mergeCell ref="C44:AA44"/>
    <mergeCell ref="AD44:AE44"/>
    <mergeCell ref="A46:B48"/>
    <mergeCell ref="C46:AF48"/>
    <mergeCell ref="A49:B51"/>
    <mergeCell ref="C49:AA51"/>
    <mergeCell ref="AD50:AE50"/>
    <mergeCell ref="A52:B54"/>
    <mergeCell ref="C52:AA54"/>
    <mergeCell ref="AD53:AE53"/>
    <mergeCell ref="A55:B57"/>
    <mergeCell ref="C55:AA57"/>
    <mergeCell ref="AD56:AE56"/>
    <mergeCell ref="A58:B60"/>
    <mergeCell ref="C58:AA60"/>
    <mergeCell ref="AD59:AE59"/>
    <mergeCell ref="A61:B63"/>
    <mergeCell ref="C61:AA63"/>
    <mergeCell ref="AD62:AE62"/>
    <mergeCell ref="A64:B66"/>
    <mergeCell ref="C64:AA66"/>
    <mergeCell ref="AD65:AE65"/>
    <mergeCell ref="A67:B69"/>
    <mergeCell ref="C67:AA69"/>
    <mergeCell ref="AD68:AE68"/>
    <mergeCell ref="A70:B72"/>
    <mergeCell ref="C70:AB72"/>
    <mergeCell ref="AD71:AE71"/>
    <mergeCell ref="A73:B74"/>
    <mergeCell ref="C73:AF74"/>
    <mergeCell ref="A75:B77"/>
    <mergeCell ref="C75:AA77"/>
    <mergeCell ref="AD76:AE76"/>
    <mergeCell ref="A78:B80"/>
    <mergeCell ref="C78:AA80"/>
    <mergeCell ref="AD79:AE79"/>
    <mergeCell ref="A81:B83"/>
    <mergeCell ref="C81:AA83"/>
    <mergeCell ref="AD82:AE82"/>
    <mergeCell ref="A85:F85"/>
    <mergeCell ref="G85:N85"/>
    <mergeCell ref="O85:P85"/>
    <mergeCell ref="R85:Z85"/>
    <mergeCell ref="A87:AF87"/>
    <mergeCell ref="A88:AF89"/>
    <mergeCell ref="A92:AF92"/>
    <mergeCell ref="A93:N93"/>
    <mergeCell ref="B95:L95"/>
    <mergeCell ref="M95:P95"/>
    <mergeCell ref="Q95:T95"/>
    <mergeCell ref="U95:AF95"/>
    <mergeCell ref="B96:L96"/>
    <mergeCell ref="M96:P96"/>
    <mergeCell ref="Q96:T96"/>
    <mergeCell ref="U96:AF96"/>
    <mergeCell ref="B97:L97"/>
    <mergeCell ref="M97:P97"/>
    <mergeCell ref="Q97:T97"/>
    <mergeCell ref="U97:AF97"/>
    <mergeCell ref="B98:L98"/>
    <mergeCell ref="M98:P98"/>
    <mergeCell ref="Q98:T98"/>
    <mergeCell ref="U98:AF98"/>
    <mergeCell ref="B99:L99"/>
    <mergeCell ref="M99:P99"/>
    <mergeCell ref="Q99:T99"/>
    <mergeCell ref="U99:AF99"/>
    <mergeCell ref="B100:L100"/>
    <mergeCell ref="M100:P100"/>
    <mergeCell ref="Q100:T100"/>
    <mergeCell ref="U100:AF100"/>
    <mergeCell ref="B101:L101"/>
    <mergeCell ref="M101:P101"/>
    <mergeCell ref="Q101:T101"/>
    <mergeCell ref="U101:AF101"/>
    <mergeCell ref="B102:L102"/>
    <mergeCell ref="M102:P102"/>
    <mergeCell ref="Q102:T102"/>
    <mergeCell ref="U102:AF102"/>
    <mergeCell ref="B103:L103"/>
    <mergeCell ref="M103:P103"/>
    <mergeCell ref="Q103:T103"/>
    <mergeCell ref="U103:AF103"/>
    <mergeCell ref="B104:L104"/>
    <mergeCell ref="M104:P104"/>
    <mergeCell ref="Q104:T104"/>
    <mergeCell ref="U104:AF104"/>
    <mergeCell ref="B105:L105"/>
    <mergeCell ref="M105:P105"/>
    <mergeCell ref="Q105:T105"/>
    <mergeCell ref="U105:AF105"/>
    <mergeCell ref="B106:L106"/>
    <mergeCell ref="M106:P106"/>
    <mergeCell ref="Q106:T106"/>
    <mergeCell ref="U106:AF106"/>
    <mergeCell ref="B107:L107"/>
    <mergeCell ref="M107:P107"/>
    <mergeCell ref="Q107:T107"/>
    <mergeCell ref="U107:AF107"/>
    <mergeCell ref="B108:L108"/>
    <mergeCell ref="M108:P108"/>
    <mergeCell ref="Q108:T108"/>
    <mergeCell ref="U108:AF108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B111:L111"/>
    <mergeCell ref="M111:P111"/>
    <mergeCell ref="Q111:T111"/>
    <mergeCell ref="U111:AF111"/>
    <mergeCell ref="B112:L112"/>
    <mergeCell ref="M112:P112"/>
    <mergeCell ref="Q112:T112"/>
    <mergeCell ref="U112:AF112"/>
    <mergeCell ref="B113:L113"/>
    <mergeCell ref="M113:P113"/>
    <mergeCell ref="Q113:T113"/>
    <mergeCell ref="U113:AF113"/>
    <mergeCell ref="B114:L114"/>
    <mergeCell ref="M114:P114"/>
    <mergeCell ref="Q114:T114"/>
    <mergeCell ref="U114:AF114"/>
    <mergeCell ref="B115:L115"/>
    <mergeCell ref="M115:P115"/>
    <mergeCell ref="Q115:T115"/>
    <mergeCell ref="U115:AF115"/>
    <mergeCell ref="B116:L116"/>
    <mergeCell ref="M116:P116"/>
    <mergeCell ref="Q116:T116"/>
    <mergeCell ref="U116:AF116"/>
    <mergeCell ref="B117:L117"/>
    <mergeCell ref="M117:P117"/>
    <mergeCell ref="Q117:T117"/>
    <mergeCell ref="U117:AF117"/>
    <mergeCell ref="B118:L118"/>
    <mergeCell ref="M118:P118"/>
    <mergeCell ref="Q118:T118"/>
    <mergeCell ref="U118:AF118"/>
    <mergeCell ref="A120:M120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U123:AF123"/>
    <mergeCell ref="B124:L124"/>
    <mergeCell ref="M124:P124"/>
    <mergeCell ref="Q124:T124"/>
    <mergeCell ref="U124:AF124"/>
    <mergeCell ref="A127:B127"/>
    <mergeCell ref="C127:AF127"/>
    <mergeCell ref="A128:B130"/>
    <mergeCell ref="C128:Y130"/>
    <mergeCell ref="A131:B133"/>
    <mergeCell ref="C131:Y133"/>
    <mergeCell ref="A134:B136"/>
    <mergeCell ref="C134:Y136"/>
    <mergeCell ref="A137:B139"/>
    <mergeCell ref="C137:Y139"/>
    <mergeCell ref="A140:B142"/>
    <mergeCell ref="C140:Y142"/>
    <mergeCell ref="C143:AE143"/>
    <mergeCell ref="A144:B146"/>
    <mergeCell ref="C144:Y146"/>
    <mergeCell ref="A147:B149"/>
    <mergeCell ref="C147:Y149"/>
    <mergeCell ref="A151:B151"/>
    <mergeCell ref="C151:Z151"/>
    <mergeCell ref="A152:AF153"/>
    <mergeCell ref="A155:AF155"/>
    <mergeCell ref="AG155:AH155"/>
    <mergeCell ref="AG156:AH158"/>
    <mergeCell ref="A157:G157"/>
    <mergeCell ref="H157:N157"/>
    <mergeCell ref="O157:V157"/>
    <mergeCell ref="W157:AF157"/>
    <mergeCell ref="A158:G158"/>
    <mergeCell ref="H158:N158"/>
    <mergeCell ref="O158:V158"/>
    <mergeCell ref="W158:AF158"/>
    <mergeCell ref="A159:G159"/>
    <mergeCell ref="O159:V159"/>
    <mergeCell ref="W159:AF159"/>
    <mergeCell ref="AG159:AH160"/>
    <mergeCell ref="A160:G160"/>
    <mergeCell ref="H160:N160"/>
    <mergeCell ref="O160:V160"/>
    <mergeCell ref="W160:AF160"/>
    <mergeCell ref="A161:G161"/>
    <mergeCell ref="H161:N161"/>
    <mergeCell ref="O161:V161"/>
    <mergeCell ref="W161:AF161"/>
    <mergeCell ref="AG161:AH163"/>
    <mergeCell ref="A162:G162"/>
    <mergeCell ref="H162:N162"/>
    <mergeCell ref="O162:V162"/>
    <mergeCell ref="W162:AF162"/>
    <mergeCell ref="K164:M164"/>
    <mergeCell ref="A167:AF167"/>
    <mergeCell ref="A169:G169"/>
    <mergeCell ref="H169:N169"/>
    <mergeCell ref="O169:V169"/>
    <mergeCell ref="W169:AF169"/>
    <mergeCell ref="A170:G170"/>
    <mergeCell ref="H170:N170"/>
    <mergeCell ref="O170:V170"/>
    <mergeCell ref="W170:AF170"/>
    <mergeCell ref="A171:G171"/>
    <mergeCell ref="H171:N171"/>
    <mergeCell ref="O171:V171"/>
    <mergeCell ref="W171:AF171"/>
    <mergeCell ref="A172:G172"/>
    <mergeCell ref="H172:N172"/>
    <mergeCell ref="O172:V172"/>
    <mergeCell ref="W172:AF172"/>
    <mergeCell ref="A173:G173"/>
    <mergeCell ref="H173:N173"/>
    <mergeCell ref="S173:AF173"/>
    <mergeCell ref="A174:G174"/>
    <mergeCell ref="H174:N174"/>
    <mergeCell ref="S174:AF174"/>
    <mergeCell ref="A176:AF176"/>
    <mergeCell ref="A177:A179"/>
    <mergeCell ref="B177:K177"/>
    <mergeCell ref="L177:Y177"/>
    <mergeCell ref="Z177:AF179"/>
    <mergeCell ref="B178:E179"/>
    <mergeCell ref="F178:H179"/>
    <mergeCell ref="I178:K179"/>
    <mergeCell ref="L178:O179"/>
    <mergeCell ref="P178:T179"/>
    <mergeCell ref="U178:Y179"/>
    <mergeCell ref="B180:E180"/>
    <mergeCell ref="F180:H180"/>
    <mergeCell ref="I180:K180"/>
    <mergeCell ref="L180:O180"/>
    <mergeCell ref="P180:T180"/>
    <mergeCell ref="U180:Y180"/>
    <mergeCell ref="Z180:AF180"/>
    <mergeCell ref="B181:E181"/>
    <mergeCell ref="F181:H181"/>
    <mergeCell ref="I181:K181"/>
    <mergeCell ref="L181:O181"/>
    <mergeCell ref="P181:T181"/>
    <mergeCell ref="U181:Y181"/>
    <mergeCell ref="Z181:AF181"/>
    <mergeCell ref="B182:E182"/>
    <mergeCell ref="F182:H182"/>
    <mergeCell ref="I182:K182"/>
    <mergeCell ref="L182:O182"/>
    <mergeCell ref="P182:T182"/>
    <mergeCell ref="U182:Y182"/>
    <mergeCell ref="Z182:AF182"/>
    <mergeCell ref="B183:E183"/>
    <mergeCell ref="F183:H183"/>
    <mergeCell ref="I183:K183"/>
    <mergeCell ref="L183:O183"/>
    <mergeCell ref="P183:T183"/>
    <mergeCell ref="U183:Y183"/>
    <mergeCell ref="Z183:AF183"/>
    <mergeCell ref="A186:O186"/>
    <mergeCell ref="A188:F190"/>
    <mergeCell ref="P188:U190"/>
    <mergeCell ref="AE188:AF190"/>
    <mergeCell ref="A192:AF192"/>
    <mergeCell ref="A194:AF194"/>
    <mergeCell ref="A195:Z195"/>
    <mergeCell ref="AA195:AF195"/>
    <mergeCell ref="A196:Z196"/>
    <mergeCell ref="AA196:AF196"/>
    <mergeCell ref="A197:AF197"/>
    <mergeCell ref="A198:Z198"/>
    <mergeCell ref="AA198:AF198"/>
    <mergeCell ref="A199:Z199"/>
    <mergeCell ref="AA199:AF199"/>
    <mergeCell ref="A200:Z200"/>
    <mergeCell ref="AA200:AF200"/>
  </mergeCells>
  <dataValidations count="14">
    <dataValidation allowBlank="true" operator="between" prompt="...należy zaznaczyć aktywne komórki z wiersza poprzedzającego i przeciągnąć (przytrzymując kursorem myszy mały kwadracik w prawym dolnym rogu zaznaczonego obszaru) formułę do właściwego wiersza." promptTitle="Uwaga! Aby uzupełnić formułę..." showDropDown="false" showErrorMessage="true" showInputMessage="true" sqref="AH127 AH186" type="none">
      <formula1>0</formula1>
      <formula2>0</formula2>
    </dataValidation>
    <dataValidation allowBlank="true" operator="between" showDropDown="false" showErrorMessage="true" showInputMessage="true" sqref="AB38 K164:M164 O166:AF166 O175:AF175 AA195 AA198:AA199" type="list">
      <formula1>"(wybierz z listy),TAK,NIE"</formula1>
      <formula2>0</formula2>
    </dataValidation>
    <dataValidation allowBlank="true" operator="between" showDropDown="false" showErrorMessage="true" showInputMessage="true" sqref="H158:N158 H170:N170 B181:E183" type="list">
      <formula1>"(wybierz z listy),dolnośląskie,kujawsko-pomorskie,lubelskie,lubuskie,łódzkie,małopolskie,mazowieckie,opolskie,podkarpackie,podlaskie,pomorskie,śląskie,świętokrzyskie,warmińsko-mazurskie,wielkopolskie,zachodniopomorskie"</formula1>
      <formula2>0</formula2>
    </dataValidation>
    <dataValidation allowBlank="true" operator="between" showDropDown="false" showErrorMessage="true" showInputMessage="true" sqref="I150:J150 I154:J154" type="list">
      <formula1>"'---------wybierz rodzaj operacji---------,Operacja inwestycyjna,Operacja nieinwestycyjna"</formula1>
      <formula2>0</formula2>
    </dataValidation>
    <dataValidation allowBlank="true" operator="between" showDropDown="true" showErrorMessage="true" showInputMessage="true" sqref="AC85" type="list">
      <formula1>"x"</formula1>
      <formula2>0</formula2>
    </dataValidation>
    <dataValidation allowBlank="true" error="W tym polu można wpisać tylko pojedynczą cyfrę - w zakresie od 0 do 1" errorTitle="Błąd!" operator="between" showDropDown="false" showErrorMessage="true" showInputMessage="true" sqref="H189 W189" type="whole">
      <formula1>0</formula1>
      <formula2>1</formula2>
    </dataValidation>
    <dataValidation allowBlank="true" error="W tym polu można wpisać tylko pojedynczą cyfrę - w zakresie od 0 do 9" errorTitle="Błąd!" operator="between" showDropDown="false" showErrorMessage="true" showInputMessage="true" sqref="AA129:AB129 AD129:AE129 AA132:AB132 AD132:AE132 AA135:AB135 AD135:AE135 AA138:AB138 AD138:AE138 AA141:AB141 AD141:AE141 AA145:AB145 AD145:AE145 AA148:AB148 AD148:AE148 I189 K189:N189 X189 Z189:AC189" type="whole">
      <formula1>0</formula1>
      <formula2>9</formula2>
    </dataValidation>
    <dataValidation allowBlank="true" error="W tym polu można wpisać tylko znak &quot;X&quot;" errorTitle="Błąd!" operator="between" showDropDown="true" showErrorMessage="true" showInputMessage="true" sqref="AC32 AC38 AC41 AC44 AC50 AC53 AC56 AC59 AC62 AC65 AC68 AC71 AC76 AC79 AC82" type="list">
      <formula1>"x,X"</formula1>
      <formula2>0</formula2>
    </dataValidation>
    <dataValidation allowBlank="true" error="W tym polu można wpisać tylko znak &quot;X&quot;" errorTitle="Błąd!" operator="between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promptTitle="Uwaga!" showDropDown="true" showErrorMessage="true" showInputMessage="true" sqref="Q85" type="list">
      <formula1>"x,X"</formula1>
      <formula2>0</formula2>
    </dataValidation>
    <dataValidation allowBlank="true" error="W tym polu można wpisać tylko liczbę całkowitą - równą lub większą od 0" errorTitle="Błąd!" operator="greaterThanOrEqual" showDropDown="false" showErrorMessage="true" showInputMessage="true" sqref="M96:P118 M122:P124" type="decimal">
      <formula1>0</formula1>
      <formula2>0</formula2>
    </dataValidation>
    <dataValidation allowBlank="true" error="W tym polu można wpisać tylko liczbę całkowitą - równą lub większą od 0" errorTitle="Błąd!" operator="greater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AA196:AF196 AA200:AF200" type="whole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! (w tym konkretnym przypadku w numer 125, jak wskazuje zielona strzałka) i wybrać Wstaw." promptTitle="Uwaga! Aby dodać wiersz..." showDropDown="false" showErrorMessage="true" showInputMessage="true" sqref="AH125" type="none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 (jak wskazuje zielona strzałka) i wybrać Wstaw." promptTitle="Uwaga! Aby dodać wiersz..." showDropDown="false" showErrorMessage="true" showInputMessage="true" sqref="AH184" type="none">
      <formula1>0</formula1>
      <formula2>0</formula2>
    </dataValidation>
    <dataValidation allowBlank="true" operator="between" prompt="...ustaw kursor myszy w kolumnie z numerami wierszy, na wysokości dolnej krawędzi pola - kursor zmieni kształt (jak na rysunku obok). Wcisnij lewy klawisz myszy (i cały czas trzymając wciśnięty) przeciągnij dolną krawędż pola w żądane miejsce." promptTitle="Uwaga! Aby powiększyć pole..." showDropDown="false" showErrorMessage="true" showInputMessage="true" sqref="AH7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rowBreaks count="4" manualBreakCount="4">
    <brk id="28" man="true" max="16383" min="0"/>
    <brk id="90" man="true" max="16383" min="0"/>
    <brk id="119" man="true" max="16383" min="0"/>
    <brk id="185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S160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" min="1" style="162" width="3.29"/>
    <col collapsed="false" customWidth="true" hidden="false" outlineLevel="0" max="2" min="2" style="162" width="3.14"/>
    <col collapsed="false" customWidth="true" hidden="false" outlineLevel="0" max="3" min="3" style="162" width="2.85"/>
    <col collapsed="false" customWidth="true" hidden="false" outlineLevel="0" max="4" min="4" style="162" width="2.99"/>
    <col collapsed="false" customWidth="true" hidden="false" outlineLevel="0" max="5" min="5" style="162" width="2.71"/>
    <col collapsed="false" customWidth="true" hidden="false" outlineLevel="0" max="13" min="6" style="162" width="2.99"/>
    <col collapsed="false" customWidth="true" hidden="false" outlineLevel="0" max="15" min="14" style="162" width="3.29"/>
    <col collapsed="false" customWidth="true" hidden="false" outlineLevel="0" max="17" min="16" style="162" width="2.85"/>
    <col collapsed="false" customWidth="true" hidden="false" outlineLevel="0" max="18" min="18" style="162" width="2.57"/>
    <col collapsed="false" customWidth="true" hidden="false" outlineLevel="0" max="19" min="19" style="162" width="3.14"/>
    <col collapsed="false" customWidth="true" hidden="false" outlineLevel="0" max="26" min="20" style="162" width="2.99"/>
    <col collapsed="false" customWidth="true" hidden="false" outlineLevel="0" max="27" min="27" style="162" width="3.42"/>
    <col collapsed="false" customWidth="true" hidden="false" outlineLevel="0" max="31" min="28" style="162" width="2.99"/>
    <col collapsed="false" customWidth="true" hidden="false" outlineLevel="0" max="34" min="32" style="162" width="2.85"/>
    <col collapsed="false" customWidth="true" hidden="false" outlineLevel="0" max="35" min="35" style="162" width="2.71"/>
    <col collapsed="false" customWidth="true" hidden="false" outlineLevel="0" max="36" min="36" style="162" width="6.71"/>
    <col collapsed="false" customWidth="true" hidden="true" outlineLevel="0" max="37" min="37" style="162" width="25.42"/>
    <col collapsed="false" customWidth="true" hidden="false" outlineLevel="0" max="1025" min="38" style="162" width="9.14"/>
  </cols>
  <sheetData>
    <row r="1" customFormat="false" ht="16.5" hidden="false" customHeight="true" outlineLevel="0" collapsed="false">
      <c r="A1" s="525" t="s">
        <v>436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</row>
    <row r="2" customFormat="false" ht="17.1" hidden="false" customHeight="true" outlineLevel="0" collapsed="false">
      <c r="A2" s="221" t="s">
        <v>437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/>
      <c r="X2" s="217"/>
      <c r="Y2" s="217"/>
      <c r="Z2" s="217"/>
      <c r="AA2" s="526"/>
      <c r="AB2" s="526"/>
      <c r="AC2" s="156"/>
      <c r="AD2" s="156"/>
      <c r="AE2" s="526"/>
      <c r="AF2" s="526"/>
      <c r="AG2" s="526"/>
      <c r="AH2" s="526"/>
      <c r="AI2" s="526"/>
    </row>
    <row r="3" customFormat="false" ht="17.1" hidden="false" customHeight="true" outlineLevel="0" collapsed="false">
      <c r="A3" s="130" t="s">
        <v>438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526"/>
      <c r="M3" s="526"/>
      <c r="N3" s="526"/>
      <c r="O3" s="526"/>
      <c r="P3" s="526"/>
      <c r="Q3" s="526"/>
      <c r="R3" s="526"/>
      <c r="S3" s="526"/>
      <c r="T3" s="526"/>
      <c r="U3" s="156"/>
      <c r="V3" s="156"/>
      <c r="W3" s="526"/>
      <c r="X3" s="526"/>
      <c r="Y3" s="526"/>
      <c r="Z3" s="526"/>
      <c r="AA3" s="526"/>
      <c r="AB3" s="526"/>
      <c r="AC3" s="527" t="s">
        <v>24</v>
      </c>
      <c r="AD3" s="527"/>
      <c r="AE3" s="528" t="str">
        <f aca="false">IF(OsPr192WoPP="3.2.2 Jednostka sektora finansów publicznych","x","")</f>
        <v/>
      </c>
      <c r="AF3" s="529" t="s">
        <v>29</v>
      </c>
      <c r="AG3" s="529"/>
      <c r="AH3" s="444" t="str">
        <f aca="false">IF(AE3="x","","x")</f>
        <v>x</v>
      </c>
      <c r="AI3" s="526"/>
    </row>
    <row r="4" customFormat="false" ht="17.1" hidden="false" customHeight="true" outlineLevel="0" collapsed="false">
      <c r="A4" s="130" t="s">
        <v>439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526"/>
      <c r="M4" s="526"/>
      <c r="N4" s="526"/>
      <c r="O4" s="526"/>
      <c r="P4" s="526"/>
      <c r="Q4" s="526"/>
      <c r="R4" s="526"/>
      <c r="S4" s="526"/>
      <c r="T4" s="526"/>
      <c r="U4" s="530"/>
      <c r="V4" s="530"/>
      <c r="W4" s="526"/>
      <c r="X4" s="526"/>
      <c r="Y4" s="526"/>
      <c r="Z4" s="526"/>
      <c r="AA4" s="526"/>
      <c r="AB4" s="526"/>
      <c r="AC4" s="526"/>
      <c r="AD4" s="526"/>
      <c r="AE4" s="526"/>
      <c r="AF4" s="526"/>
      <c r="AG4" s="526"/>
      <c r="AH4" s="526"/>
      <c r="AI4" s="526"/>
    </row>
    <row r="5" customFormat="false" ht="24.95" hidden="false" customHeight="true" outlineLevel="0" collapsed="false">
      <c r="A5" s="163" t="s">
        <v>440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435" t="s">
        <v>441</v>
      </c>
      <c r="U5" s="435"/>
      <c r="V5" s="435"/>
      <c r="W5" s="435"/>
      <c r="X5" s="435"/>
      <c r="Y5" s="435"/>
      <c r="Z5" s="435"/>
      <c r="AA5" s="435"/>
      <c r="AB5" s="435" t="s">
        <v>442</v>
      </c>
      <c r="AC5" s="435"/>
      <c r="AD5" s="435"/>
      <c r="AE5" s="435"/>
      <c r="AF5" s="435"/>
      <c r="AG5" s="435"/>
      <c r="AH5" s="435"/>
      <c r="AI5" s="435"/>
    </row>
    <row r="6" customFormat="false" ht="24.95" hidden="false" customHeight="true" outlineLevel="0" collapsed="false">
      <c r="A6" s="164" t="s">
        <v>443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531" t="n">
        <v>0</v>
      </c>
      <c r="U6" s="531"/>
      <c r="V6" s="531"/>
      <c r="W6" s="531"/>
      <c r="X6" s="531"/>
      <c r="Y6" s="531"/>
      <c r="Z6" s="531"/>
      <c r="AA6" s="531"/>
      <c r="AB6" s="531" t="n">
        <v>0</v>
      </c>
      <c r="AC6" s="531"/>
      <c r="AD6" s="531"/>
      <c r="AE6" s="531"/>
      <c r="AF6" s="531"/>
      <c r="AG6" s="531"/>
      <c r="AH6" s="531"/>
      <c r="AI6" s="531"/>
    </row>
    <row r="7" customFormat="false" ht="17.1" hidden="false" customHeight="true" outlineLevel="0" collapsed="false">
      <c r="A7" s="164" t="s">
        <v>444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532" t="n">
        <f aca="false">SUM(T8:T10)</f>
        <v>0</v>
      </c>
      <c r="U7" s="532"/>
      <c r="V7" s="532"/>
      <c r="W7" s="532"/>
      <c r="X7" s="532"/>
      <c r="Y7" s="532"/>
      <c r="Z7" s="532"/>
      <c r="AA7" s="532"/>
      <c r="AB7" s="532" t="n">
        <f aca="false">SUM(AB8:AB10)</f>
        <v>0</v>
      </c>
      <c r="AC7" s="532"/>
      <c r="AD7" s="532"/>
      <c r="AE7" s="532"/>
      <c r="AF7" s="532"/>
      <c r="AG7" s="532"/>
      <c r="AH7" s="532"/>
      <c r="AI7" s="532"/>
    </row>
    <row r="8" customFormat="false" ht="17.1" hidden="false" customHeight="true" outlineLevel="0" collapsed="false">
      <c r="A8" s="533" t="s">
        <v>445</v>
      </c>
      <c r="B8" s="533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</row>
    <row r="9" customFormat="false" ht="17.1" hidden="false" customHeight="true" outlineLevel="0" collapsed="false">
      <c r="A9" s="533" t="s">
        <v>446</v>
      </c>
      <c r="B9" s="533"/>
      <c r="C9" s="533"/>
      <c r="D9" s="533"/>
      <c r="E9" s="533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</row>
    <row r="10" customFormat="false" ht="17.1" hidden="false" customHeight="true" outlineLevel="0" collapsed="false">
      <c r="A10" s="534" t="s">
        <v>447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</row>
    <row r="11" customFormat="false" ht="17.1" hidden="false" customHeight="true" outlineLevel="0" collapsed="false">
      <c r="A11" s="164" t="s">
        <v>448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</row>
    <row r="12" customFormat="false" ht="17.1" hidden="false" customHeight="true" outlineLevel="0" collapsed="false">
      <c r="A12" s="164" t="s">
        <v>449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531"/>
      <c r="U12" s="531"/>
      <c r="V12" s="531"/>
      <c r="W12" s="531"/>
      <c r="X12" s="531"/>
      <c r="Y12" s="531"/>
      <c r="Z12" s="531"/>
      <c r="AA12" s="531"/>
      <c r="AB12" s="535"/>
      <c r="AC12" s="535"/>
      <c r="AD12" s="535"/>
      <c r="AE12" s="535"/>
      <c r="AF12" s="535"/>
      <c r="AG12" s="535"/>
      <c r="AH12" s="535"/>
      <c r="AI12" s="535"/>
      <c r="AJ12" s="162" t="s">
        <v>150</v>
      </c>
    </row>
    <row r="13" customFormat="false" ht="17.1" hidden="false" customHeight="true" outlineLevel="0" collapsed="false">
      <c r="A13" s="164" t="s">
        <v>450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532" t="n">
        <f aca="false">SUM(T6,T7,T11,T12)</f>
        <v>0</v>
      </c>
      <c r="U13" s="532"/>
      <c r="V13" s="532"/>
      <c r="W13" s="532"/>
      <c r="X13" s="532"/>
      <c r="Y13" s="532"/>
      <c r="Z13" s="532"/>
      <c r="AA13" s="532"/>
      <c r="AB13" s="532" t="n">
        <f aca="false">SUM(AB6,AB7,AB11)</f>
        <v>0</v>
      </c>
      <c r="AC13" s="532"/>
      <c r="AD13" s="532"/>
      <c r="AE13" s="532"/>
      <c r="AF13" s="532"/>
      <c r="AG13" s="532"/>
      <c r="AH13" s="532"/>
      <c r="AI13" s="532"/>
    </row>
    <row r="14" customFormat="false" ht="17.1" hidden="false" customHeight="true" outlineLevel="0" collapsed="false">
      <c r="A14" s="130" t="s">
        <v>451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526"/>
      <c r="M14" s="526"/>
      <c r="N14" s="526"/>
      <c r="O14" s="526"/>
      <c r="P14" s="526"/>
      <c r="Q14" s="526"/>
      <c r="R14" s="526"/>
      <c r="S14" s="526"/>
      <c r="T14" s="526"/>
      <c r="U14" s="530"/>
      <c r="V14" s="530"/>
      <c r="W14" s="526"/>
      <c r="X14" s="526"/>
      <c r="Y14" s="526"/>
      <c r="Z14" s="526"/>
      <c r="AA14" s="526"/>
      <c r="AB14" s="526"/>
      <c r="AC14" s="526"/>
      <c r="AD14" s="526"/>
      <c r="AE14" s="526"/>
      <c r="AF14" s="526"/>
      <c r="AG14" s="526"/>
      <c r="AH14" s="526"/>
      <c r="AI14" s="526"/>
    </row>
    <row r="15" customFormat="false" ht="17.1" hidden="false" customHeight="true" outlineLevel="0" collapsed="false">
      <c r="A15" s="536" t="s">
        <v>452</v>
      </c>
      <c r="B15" s="536"/>
      <c r="C15" s="536"/>
      <c r="D15" s="536"/>
      <c r="E15" s="536"/>
      <c r="F15" s="536"/>
      <c r="G15" s="536"/>
      <c r="H15" s="536"/>
      <c r="I15" s="536"/>
      <c r="J15" s="536"/>
      <c r="K15" s="536"/>
      <c r="L15" s="536"/>
      <c r="M15" s="536"/>
      <c r="N15" s="536"/>
      <c r="O15" s="536"/>
      <c r="P15" s="536"/>
      <c r="Q15" s="536"/>
      <c r="R15" s="536"/>
      <c r="S15" s="536"/>
      <c r="T15" s="536"/>
      <c r="U15" s="536"/>
      <c r="V15" s="536"/>
      <c r="W15" s="536"/>
      <c r="X15" s="536"/>
      <c r="Y15" s="536"/>
      <c r="Z15" s="536"/>
      <c r="AA15" s="536"/>
      <c r="AB15" s="536"/>
      <c r="AC15" s="536"/>
      <c r="AD15" s="536"/>
      <c r="AE15" s="536"/>
      <c r="AF15" s="536"/>
      <c r="AG15" s="536"/>
      <c r="AH15" s="536"/>
      <c r="AI15" s="536"/>
      <c r="AK15" s="537" t="s">
        <v>63</v>
      </c>
    </row>
    <row r="16" customFormat="false" ht="17.1" hidden="false" customHeight="true" outlineLevel="0" collapsed="false">
      <c r="A16" s="538" t="s">
        <v>453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  <c r="AB16" s="532" t="n">
        <f aca="false">Zal_B_VII_B91!AR14</f>
        <v>0</v>
      </c>
      <c r="AC16" s="532"/>
      <c r="AD16" s="532"/>
      <c r="AE16" s="532"/>
      <c r="AF16" s="532"/>
      <c r="AG16" s="532"/>
      <c r="AH16" s="532"/>
      <c r="AI16" s="532"/>
      <c r="AK16" s="447" t="s">
        <v>34</v>
      </c>
    </row>
    <row r="17" customFormat="false" ht="24.95" hidden="false" customHeight="true" outlineLevel="0" collapsed="false">
      <c r="A17" s="539" t="s">
        <v>454</v>
      </c>
      <c r="B17" s="539"/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K17" s="540" t="n">
        <v>300000</v>
      </c>
    </row>
    <row r="18" customFormat="false" ht="17.1" hidden="false" customHeight="true" outlineLevel="0" collapsed="false">
      <c r="A18" s="164" t="s">
        <v>455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541" t="n">
        <f aca="false">IF(OsPr192WoPP="3.2.2 Jednostka sektora finansów publicznych","ND",IF(B_III!AC38="x",500000,300000))</f>
        <v>300000</v>
      </c>
      <c r="AC18" s="541"/>
      <c r="AD18" s="541"/>
      <c r="AE18" s="541"/>
      <c r="AF18" s="541"/>
      <c r="AG18" s="541"/>
      <c r="AH18" s="541"/>
      <c r="AI18" s="541"/>
      <c r="AK18" s="540" t="n">
        <v>500000</v>
      </c>
    </row>
    <row r="19" customFormat="false" ht="17.1" hidden="false" customHeight="true" outlineLevel="0" collapsed="false">
      <c r="A19" s="163" t="s">
        <v>456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435" t="s">
        <v>457</v>
      </c>
      <c r="AC19" s="435"/>
      <c r="AD19" s="435"/>
      <c r="AE19" s="435"/>
      <c r="AF19" s="435"/>
      <c r="AG19" s="435"/>
      <c r="AH19" s="435"/>
      <c r="AI19" s="435"/>
    </row>
    <row r="20" s="453" customFormat="true" ht="17.1" hidden="false" customHeight="true" outlineLevel="0" collapsed="false">
      <c r="A20" s="435" t="s">
        <v>458</v>
      </c>
      <c r="B20" s="435"/>
      <c r="C20" s="435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31"/>
      <c r="AC20" s="531"/>
      <c r="AD20" s="531"/>
      <c r="AE20" s="531"/>
      <c r="AF20" s="531"/>
      <c r="AG20" s="531"/>
      <c r="AH20" s="531"/>
      <c r="AI20" s="531"/>
      <c r="AJ20" s="162"/>
    </row>
    <row r="21" s="453" customFormat="true" ht="17.1" hidden="false" customHeight="true" outlineLevel="0" collapsed="false">
      <c r="A21" s="435" t="s">
        <v>459</v>
      </c>
      <c r="B21" s="435"/>
      <c r="C21" s="435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  <c r="P21" s="542"/>
      <c r="Q21" s="542"/>
      <c r="R21" s="542"/>
      <c r="S21" s="542"/>
      <c r="T21" s="542"/>
      <c r="U21" s="542"/>
      <c r="V21" s="542"/>
      <c r="W21" s="542"/>
      <c r="X21" s="542"/>
      <c r="Y21" s="542"/>
      <c r="Z21" s="542"/>
      <c r="AA21" s="542"/>
      <c r="AB21" s="531"/>
      <c r="AC21" s="531"/>
      <c r="AD21" s="531"/>
      <c r="AE21" s="531"/>
      <c r="AF21" s="531"/>
      <c r="AG21" s="531"/>
      <c r="AH21" s="531"/>
      <c r="AI21" s="531"/>
      <c r="AJ21" s="162"/>
    </row>
    <row r="22" s="453" customFormat="true" ht="17.1" hidden="false" customHeight="true" outlineLevel="0" collapsed="false">
      <c r="A22" s="435" t="s">
        <v>460</v>
      </c>
      <c r="B22" s="435"/>
      <c r="C22" s="435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T22" s="542"/>
      <c r="U22" s="542"/>
      <c r="V22" s="542"/>
      <c r="W22" s="542"/>
      <c r="X22" s="542"/>
      <c r="Y22" s="542"/>
      <c r="Z22" s="542"/>
      <c r="AA22" s="542"/>
      <c r="AB22" s="531"/>
      <c r="AC22" s="531"/>
      <c r="AD22" s="531"/>
      <c r="AE22" s="531"/>
      <c r="AF22" s="531"/>
      <c r="AG22" s="531"/>
      <c r="AH22" s="531"/>
      <c r="AI22" s="531"/>
      <c r="AJ22" s="162"/>
    </row>
    <row r="23" s="453" customFormat="true" ht="17.1" hidden="false" customHeight="true" outlineLevel="0" collapsed="false">
      <c r="A23" s="420" t="s">
        <v>461</v>
      </c>
      <c r="B23" s="420"/>
      <c r="C23" s="420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2"/>
      <c r="Q23" s="542"/>
      <c r="R23" s="542"/>
      <c r="S23" s="542"/>
      <c r="T23" s="542"/>
      <c r="U23" s="542"/>
      <c r="V23" s="542"/>
      <c r="W23" s="542"/>
      <c r="X23" s="542"/>
      <c r="Y23" s="542"/>
      <c r="Z23" s="542"/>
      <c r="AA23" s="542"/>
      <c r="AB23" s="531"/>
      <c r="AC23" s="531"/>
      <c r="AD23" s="531"/>
      <c r="AE23" s="531"/>
      <c r="AF23" s="531"/>
      <c r="AG23" s="531"/>
      <c r="AH23" s="531"/>
      <c r="AI23" s="531"/>
      <c r="AL23" s="543"/>
      <c r="AM23" s="543"/>
      <c r="AN23" s="543"/>
      <c r="AO23" s="543"/>
      <c r="AP23" s="543"/>
      <c r="AQ23" s="543"/>
      <c r="AR23" s="543"/>
      <c r="AS23" s="543"/>
    </row>
    <row r="24" customFormat="false" ht="23.25" hidden="false" customHeight="true" outlineLevel="0" collapsed="false">
      <c r="A24" s="544" t="s">
        <v>462</v>
      </c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544"/>
      <c r="U24" s="544"/>
      <c r="V24" s="544"/>
      <c r="W24" s="544"/>
      <c r="X24" s="544"/>
      <c r="Y24" s="544"/>
      <c r="Z24" s="544"/>
      <c r="AA24" s="544"/>
      <c r="AB24" s="532" t="n">
        <f aca="true">IF(SUM(AB20:OFFSET(Razem_BIV_33_pomoc,-1,27))&gt;AB18,"Przekroczony limit pomocy!",SUM(AB20:OFFSET(Razem_BIV_33_pomoc,-1,27)))</f>
        <v>0</v>
      </c>
      <c r="AC24" s="532"/>
      <c r="AD24" s="532"/>
      <c r="AE24" s="532"/>
      <c r="AF24" s="532"/>
      <c r="AG24" s="532"/>
      <c r="AH24" s="532"/>
      <c r="AI24" s="532"/>
      <c r="AL24" s="545" t="s">
        <v>194</v>
      </c>
      <c r="AM24" s="543"/>
      <c r="AN24" s="543"/>
      <c r="AO24" s="543"/>
      <c r="AP24" s="543"/>
      <c r="AQ24" s="543"/>
      <c r="AR24" s="543"/>
      <c r="AS24" s="543"/>
    </row>
    <row r="25" customFormat="false" ht="24.95" hidden="false" customHeight="true" outlineLevel="0" collapsed="false">
      <c r="A25" s="164" t="s">
        <v>463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532" t="n">
        <f aca="false">IF(AB18="ND",IF(AB16&gt;0,AB16,"Nie dotyczy"),IF(SUM(AB18-AB24)&gt;AB16,AB16,SUM(AB18-AB24)))</f>
        <v>0</v>
      </c>
      <c r="AC25" s="532"/>
      <c r="AD25" s="532"/>
      <c r="AE25" s="532"/>
      <c r="AF25" s="532"/>
      <c r="AG25" s="532"/>
      <c r="AH25" s="532"/>
      <c r="AI25" s="532"/>
      <c r="AL25" s="389" t="s">
        <v>196</v>
      </c>
      <c r="AM25" s="543"/>
      <c r="AN25" s="543"/>
      <c r="AO25" s="543"/>
      <c r="AP25" s="543"/>
      <c r="AQ25" s="543"/>
      <c r="AR25" s="543"/>
      <c r="AS25" s="543"/>
    </row>
    <row r="26" customFormat="false" ht="17.1" hidden="false" customHeight="true" outlineLevel="0" collapsed="false">
      <c r="A26" s="546" t="s">
        <v>464</v>
      </c>
      <c r="B26" s="546"/>
      <c r="C26" s="546"/>
      <c r="D26" s="546"/>
      <c r="E26" s="546"/>
      <c r="F26" s="546"/>
      <c r="G26" s="546"/>
      <c r="H26" s="546"/>
      <c r="I26" s="546"/>
      <c r="J26" s="546"/>
      <c r="K26" s="546"/>
      <c r="L26" s="546"/>
      <c r="M26" s="546"/>
      <c r="N26" s="546"/>
      <c r="O26" s="546"/>
      <c r="P26" s="546"/>
      <c r="Q26" s="546"/>
      <c r="R26" s="546"/>
      <c r="S26" s="546"/>
      <c r="T26" s="546"/>
      <c r="U26" s="546"/>
      <c r="V26" s="546"/>
      <c r="W26" s="546"/>
      <c r="X26" s="546"/>
      <c r="Y26" s="54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L26" s="543"/>
      <c r="AM26" s="543"/>
      <c r="AN26" s="543"/>
      <c r="AO26" s="543"/>
      <c r="AP26" s="543"/>
      <c r="AQ26" s="543"/>
      <c r="AR26" s="543"/>
      <c r="AS26" s="543"/>
    </row>
    <row r="27" customFormat="false" ht="17.1" hidden="false" customHeight="true" outlineLevel="0" collapsed="false">
      <c r="A27" s="163" t="s">
        <v>465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532" t="n">
        <f aca="false">IF(SUM(AB28:AI29)=AB13,SUM(AB28:AI29),"BŁĄD DANYCH")</f>
        <v>0</v>
      </c>
      <c r="AC27" s="532"/>
      <c r="AD27" s="532"/>
      <c r="AE27" s="532"/>
      <c r="AF27" s="532"/>
      <c r="AG27" s="532"/>
      <c r="AH27" s="532"/>
      <c r="AI27" s="532"/>
    </row>
    <row r="28" customFormat="false" ht="17.1" hidden="false" customHeight="true" outlineLevel="0" collapsed="false">
      <c r="A28" s="163" t="s">
        <v>466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547"/>
      <c r="AC28" s="547"/>
      <c r="AD28" s="547"/>
      <c r="AE28" s="547"/>
      <c r="AF28" s="547"/>
      <c r="AG28" s="547"/>
      <c r="AH28" s="547"/>
      <c r="AI28" s="547"/>
    </row>
    <row r="29" customFormat="false" ht="17.1" hidden="false" customHeight="true" outlineLevel="0" collapsed="false">
      <c r="A29" s="163" t="s">
        <v>467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531"/>
      <c r="AC29" s="531"/>
      <c r="AD29" s="531"/>
      <c r="AE29" s="531"/>
      <c r="AF29" s="531"/>
      <c r="AG29" s="531"/>
      <c r="AH29" s="531"/>
      <c r="AI29" s="531"/>
    </row>
    <row r="30" customFormat="false" ht="17.1" hidden="false" customHeight="true" outlineLevel="0" collapsed="false">
      <c r="A30" s="163" t="s">
        <v>468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548" t="e">
        <f aca="false">AB32/AB27*100</f>
        <v>#DIV/0!</v>
      </c>
      <c r="AC30" s="548"/>
      <c r="AD30" s="548"/>
      <c r="AE30" s="548"/>
      <c r="AF30" s="548"/>
      <c r="AG30" s="548"/>
      <c r="AH30" s="548"/>
      <c r="AI30" s="548"/>
    </row>
    <row r="31" customFormat="false" ht="17.1" hidden="false" customHeight="true" outlineLevel="0" collapsed="false">
      <c r="A31" s="161" t="s">
        <v>469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</row>
    <row r="32" customFormat="false" ht="17.1" hidden="false" customHeight="true" outlineLevel="0" collapsed="false">
      <c r="A32" s="163" t="s">
        <v>470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532" t="n">
        <f aca="false">SUM(AB33,AB37)</f>
        <v>0</v>
      </c>
      <c r="AC32" s="532"/>
      <c r="AD32" s="532"/>
      <c r="AE32" s="532"/>
      <c r="AF32" s="532"/>
      <c r="AG32" s="532"/>
      <c r="AH32" s="532"/>
      <c r="AI32" s="532"/>
    </row>
    <row r="33" customFormat="false" ht="17.1" hidden="false" customHeight="true" outlineLevel="0" collapsed="false">
      <c r="A33" s="163" t="s">
        <v>471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532" t="n">
        <f aca="false">IF(OsPr192WoPP="3.2.2 Jednostka sektora finansów publicznych",AB34,SUM(AB34:AI35))</f>
        <v>0</v>
      </c>
      <c r="AC33" s="532"/>
      <c r="AD33" s="532"/>
      <c r="AE33" s="532"/>
      <c r="AF33" s="532"/>
      <c r="AG33" s="532"/>
      <c r="AH33" s="532"/>
      <c r="AI33" s="532"/>
    </row>
    <row r="34" customFormat="false" ht="17.1" hidden="false" customHeight="true" outlineLevel="0" collapsed="false">
      <c r="A34" s="163" t="s">
        <v>472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531"/>
      <c r="AC34" s="531"/>
      <c r="AD34" s="531"/>
      <c r="AE34" s="531"/>
      <c r="AF34" s="531"/>
      <c r="AG34" s="531"/>
      <c r="AH34" s="531"/>
      <c r="AI34" s="531"/>
    </row>
    <row r="35" customFormat="false" ht="17.1" hidden="false" customHeight="true" outlineLevel="0" collapsed="false">
      <c r="A35" s="163" t="s">
        <v>473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531"/>
      <c r="AC35" s="531"/>
      <c r="AD35" s="531"/>
      <c r="AE35" s="531"/>
      <c r="AF35" s="531"/>
      <c r="AG35" s="531"/>
      <c r="AH35" s="531"/>
      <c r="AI35" s="531"/>
    </row>
    <row r="36" customFormat="false" ht="17.1" hidden="false" customHeight="true" outlineLevel="0" collapsed="false">
      <c r="A36" s="163" t="s">
        <v>474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531"/>
      <c r="AC36" s="531"/>
      <c r="AD36" s="531"/>
      <c r="AE36" s="531"/>
      <c r="AF36" s="531"/>
      <c r="AG36" s="531"/>
      <c r="AH36" s="531"/>
      <c r="AI36" s="531"/>
    </row>
    <row r="37" customFormat="false" ht="17.1" hidden="false" customHeight="true" outlineLevel="0" collapsed="false">
      <c r="A37" s="163" t="s">
        <v>475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532" t="n">
        <f aca="false">IF(OsPr192WoPP="3.2.2 Jednostka sektora finansów publicznych",AB38,SUM(AB38:AI39))</f>
        <v>0</v>
      </c>
      <c r="AC37" s="532"/>
      <c r="AD37" s="532"/>
      <c r="AE37" s="532"/>
      <c r="AF37" s="532"/>
      <c r="AG37" s="532"/>
      <c r="AH37" s="532"/>
      <c r="AI37" s="532"/>
    </row>
    <row r="38" customFormat="false" ht="17.1" hidden="false" customHeight="true" outlineLevel="0" collapsed="false">
      <c r="A38" s="163" t="s">
        <v>476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531"/>
      <c r="AC38" s="531"/>
      <c r="AD38" s="531"/>
      <c r="AE38" s="531"/>
      <c r="AF38" s="531"/>
      <c r="AG38" s="531"/>
      <c r="AH38" s="531"/>
      <c r="AI38" s="531"/>
    </row>
    <row r="39" customFormat="false" ht="17.1" hidden="false" customHeight="true" outlineLevel="0" collapsed="false">
      <c r="A39" s="163" t="s">
        <v>477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531"/>
      <c r="AC39" s="531"/>
      <c r="AD39" s="531"/>
      <c r="AE39" s="531"/>
      <c r="AF39" s="531"/>
      <c r="AG39" s="531"/>
      <c r="AH39" s="531"/>
      <c r="AI39" s="531"/>
    </row>
    <row r="40" customFormat="false" ht="17.1" hidden="false" customHeight="true" outlineLevel="0" collapsed="false">
      <c r="A40" s="163" t="s">
        <v>478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531"/>
      <c r="AC40" s="531"/>
      <c r="AD40" s="531"/>
      <c r="AE40" s="531"/>
      <c r="AF40" s="531"/>
      <c r="AG40" s="531"/>
      <c r="AH40" s="531"/>
      <c r="AI40" s="531"/>
    </row>
    <row r="41" customFormat="false" ht="32.25" hidden="false" customHeight="true" outlineLevel="0" collapsed="false">
      <c r="A41" s="549" t="s">
        <v>479</v>
      </c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</row>
    <row r="42" s="550" customFormat="true" ht="17.1" hidden="false" customHeight="true" outlineLevel="0" collapsed="false">
      <c r="A42" s="161" t="s">
        <v>480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</row>
    <row r="43" s="550" customFormat="true" ht="17.1" hidden="false" customHeight="true" outlineLevel="0" collapsed="false">
      <c r="A43" s="161" t="s">
        <v>481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</row>
    <row r="44" s="550" customFormat="true" ht="17.1" hidden="false" customHeight="true" outlineLevel="0" collapsed="false">
      <c r="A44" s="161" t="s">
        <v>482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21" t="s">
        <v>24</v>
      </c>
      <c r="O44" s="21"/>
      <c r="P44" s="551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F44" s="552"/>
      <c r="AG44" s="552"/>
      <c r="AH44" s="553"/>
      <c r="AI44" s="161"/>
    </row>
    <row r="45" s="550" customFormat="true" ht="17.1" hidden="false" customHeight="true" outlineLevel="0" collapsed="false">
      <c r="A45" s="433" t="s">
        <v>483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50"/>
    </row>
    <row r="46" s="554" customFormat="true" ht="39.95" hidden="false" customHeight="true" outlineLevel="0" collapsed="false">
      <c r="A46" s="435" t="s">
        <v>186</v>
      </c>
      <c r="B46" s="435"/>
      <c r="C46" s="435"/>
      <c r="D46" s="435"/>
      <c r="E46" s="164" t="s">
        <v>484</v>
      </c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 t="s">
        <v>485</v>
      </c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</row>
    <row r="47" s="550" customFormat="true" ht="17.25" hidden="false" customHeight="true" outlineLevel="0" collapsed="false">
      <c r="A47" s="555" t="s">
        <v>486</v>
      </c>
      <c r="B47" s="555"/>
      <c r="C47" s="555"/>
      <c r="D47" s="555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56"/>
      <c r="U47" s="556"/>
      <c r="V47" s="556"/>
      <c r="W47" s="556"/>
      <c r="X47" s="556"/>
      <c r="Y47" s="556"/>
      <c r="Z47" s="556"/>
      <c r="AA47" s="556"/>
      <c r="AB47" s="556"/>
      <c r="AC47" s="556"/>
      <c r="AD47" s="556"/>
      <c r="AE47" s="556"/>
      <c r="AF47" s="556"/>
      <c r="AG47" s="556"/>
      <c r="AH47" s="556"/>
    </row>
    <row r="48" s="550" customFormat="true" ht="17.25" hidden="false" customHeight="true" outlineLevel="0" collapsed="false">
      <c r="A48" s="555" t="s">
        <v>487</v>
      </c>
      <c r="B48" s="555"/>
      <c r="C48" s="555"/>
      <c r="D48" s="555"/>
      <c r="E48" s="531"/>
      <c r="F48" s="531"/>
      <c r="G48" s="531"/>
      <c r="H48" s="531"/>
      <c r="I48" s="531"/>
      <c r="J48" s="531"/>
      <c r="K48" s="531"/>
      <c r="L48" s="531"/>
      <c r="M48" s="531"/>
      <c r="N48" s="531"/>
      <c r="O48" s="531"/>
      <c r="P48" s="531"/>
      <c r="Q48" s="531"/>
      <c r="R48" s="531"/>
      <c r="S48" s="531"/>
      <c r="T48" s="556"/>
      <c r="U48" s="556"/>
      <c r="V48" s="556"/>
      <c r="W48" s="556"/>
      <c r="X48" s="556"/>
      <c r="Y48" s="556"/>
      <c r="Z48" s="556"/>
      <c r="AA48" s="556"/>
      <c r="AB48" s="556"/>
      <c r="AC48" s="556"/>
      <c r="AD48" s="556"/>
      <c r="AE48" s="556"/>
      <c r="AF48" s="556"/>
      <c r="AG48" s="556"/>
      <c r="AH48" s="556"/>
    </row>
    <row r="49" s="550" customFormat="true" ht="17.25" hidden="false" customHeight="true" outlineLevel="0" collapsed="false">
      <c r="A49" s="555" t="s">
        <v>488</v>
      </c>
      <c r="B49" s="555"/>
      <c r="C49" s="555"/>
      <c r="D49" s="555"/>
      <c r="E49" s="557" t="n">
        <f aca="false">SUM(E47:S48)</f>
        <v>0</v>
      </c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 t="n">
        <f aca="false">SUM(T47:AH48)</f>
        <v>0</v>
      </c>
      <c r="U49" s="557"/>
      <c r="V49" s="557"/>
      <c r="W49" s="557"/>
      <c r="X49" s="557"/>
      <c r="Y49" s="557"/>
      <c r="Z49" s="557"/>
      <c r="AA49" s="557"/>
      <c r="AB49" s="557"/>
      <c r="AC49" s="557"/>
      <c r="AD49" s="557"/>
      <c r="AE49" s="557"/>
      <c r="AF49" s="557"/>
      <c r="AG49" s="557"/>
      <c r="AH49" s="557"/>
    </row>
    <row r="50" s="550" customFormat="true" ht="9.95" hidden="false" customHeight="true" outlineLevel="0" collapsed="false">
      <c r="A50" s="558"/>
      <c r="B50" s="558"/>
      <c r="C50" s="559"/>
      <c r="D50" s="559"/>
      <c r="E50" s="432"/>
      <c r="F50" s="432"/>
      <c r="G50" s="432"/>
      <c r="H50" s="432"/>
      <c r="I50" s="432"/>
      <c r="J50" s="432"/>
      <c r="K50" s="432"/>
      <c r="L50" s="432"/>
      <c r="M50" s="432"/>
      <c r="N50" s="560"/>
      <c r="O50" s="560"/>
      <c r="P50" s="560"/>
      <c r="Q50" s="560"/>
      <c r="R50" s="414"/>
      <c r="S50" s="414"/>
      <c r="T50" s="414"/>
      <c r="U50" s="414"/>
      <c r="V50" s="414"/>
      <c r="W50" s="127"/>
      <c r="X50" s="127"/>
      <c r="Y50" s="127"/>
      <c r="Z50" s="127"/>
      <c r="AA50" s="127"/>
      <c r="AB50" s="552"/>
      <c r="AC50" s="552"/>
      <c r="AD50" s="552"/>
      <c r="AE50" s="552"/>
      <c r="AF50" s="552"/>
      <c r="AG50" s="552"/>
      <c r="AH50" s="552"/>
      <c r="AI50" s="552"/>
    </row>
    <row r="51" s="550" customFormat="true" ht="39.95" hidden="false" customHeight="true" outlineLevel="0" collapsed="false">
      <c r="A51" s="435" t="s">
        <v>186</v>
      </c>
      <c r="B51" s="435"/>
      <c r="C51" s="435"/>
      <c r="D51" s="435"/>
      <c r="E51" s="561" t="s">
        <v>489</v>
      </c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164" t="s">
        <v>490</v>
      </c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27"/>
    </row>
    <row r="52" s="550" customFormat="true" ht="11.45" hidden="false" customHeight="true" outlineLevel="0" collapsed="false">
      <c r="A52" s="435" t="s">
        <v>491</v>
      </c>
      <c r="B52" s="435"/>
      <c r="C52" s="435"/>
      <c r="D52" s="435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414"/>
      <c r="U52" s="414"/>
      <c r="V52" s="414"/>
      <c r="W52" s="414"/>
      <c r="X52" s="562"/>
      <c r="Y52" s="562"/>
      <c r="Z52" s="562"/>
      <c r="AA52" s="563"/>
      <c r="AB52" s="564"/>
      <c r="AC52" s="560"/>
      <c r="AD52" s="560"/>
      <c r="AE52" s="560"/>
      <c r="AF52" s="560"/>
      <c r="AG52" s="565"/>
      <c r="AH52" s="566"/>
      <c r="AI52" s="560"/>
    </row>
    <row r="53" s="550" customFormat="true" ht="17.1" hidden="false" customHeight="true" outlineLevel="0" collapsed="false">
      <c r="A53" s="435"/>
      <c r="B53" s="435"/>
      <c r="C53" s="435"/>
      <c r="D53" s="435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414"/>
      <c r="X53" s="567"/>
      <c r="Y53" s="567"/>
      <c r="Z53" s="428" t="s">
        <v>6</v>
      </c>
      <c r="AA53" s="567"/>
      <c r="AB53" s="567"/>
      <c r="AC53" s="567"/>
      <c r="AD53" s="567"/>
      <c r="AG53" s="568"/>
      <c r="AH53" s="569"/>
      <c r="AI53" s="568"/>
    </row>
    <row r="54" s="550" customFormat="true" ht="11.45" hidden="false" customHeight="true" outlineLevel="0" collapsed="false">
      <c r="A54" s="435"/>
      <c r="B54" s="435"/>
      <c r="C54" s="435"/>
      <c r="D54" s="435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1"/>
      <c r="Q54" s="531"/>
      <c r="R54" s="531"/>
      <c r="S54" s="531"/>
      <c r="T54" s="403"/>
      <c r="W54" s="570"/>
      <c r="X54" s="571" t="s">
        <v>492</v>
      </c>
      <c r="Y54" s="571"/>
      <c r="Z54" s="571"/>
      <c r="AA54" s="571"/>
      <c r="AB54" s="571"/>
      <c r="AC54" s="571"/>
      <c r="AD54" s="571"/>
      <c r="AE54" s="570"/>
      <c r="AF54" s="570"/>
      <c r="AG54" s="570"/>
      <c r="AH54" s="572"/>
      <c r="AI54" s="568"/>
    </row>
    <row r="55" s="550" customFormat="true" ht="11.45" hidden="false" customHeight="true" outlineLevel="0" collapsed="false">
      <c r="A55" s="435" t="s">
        <v>493</v>
      </c>
      <c r="B55" s="435"/>
      <c r="C55" s="435"/>
      <c r="D55" s="435"/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397"/>
      <c r="U55" s="397"/>
      <c r="V55" s="397"/>
      <c r="W55" s="397"/>
      <c r="X55" s="573"/>
      <c r="Y55" s="573"/>
      <c r="Z55" s="573"/>
      <c r="AA55" s="574"/>
      <c r="AB55" s="575"/>
      <c r="AC55" s="575"/>
      <c r="AD55" s="565"/>
      <c r="AE55" s="565"/>
      <c r="AF55" s="565"/>
      <c r="AG55" s="565"/>
      <c r="AH55" s="566"/>
      <c r="AI55" s="560"/>
    </row>
    <row r="56" s="550" customFormat="true" ht="17.1" hidden="false" customHeight="true" outlineLevel="0" collapsed="false">
      <c r="A56" s="435"/>
      <c r="B56" s="435"/>
      <c r="C56" s="435"/>
      <c r="D56" s="435"/>
      <c r="E56" s="531"/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1"/>
      <c r="Q56" s="531"/>
      <c r="R56" s="531"/>
      <c r="S56" s="531"/>
      <c r="T56" s="414"/>
      <c r="X56" s="567"/>
      <c r="Y56" s="567"/>
      <c r="Z56" s="428" t="s">
        <v>6</v>
      </c>
      <c r="AA56" s="567"/>
      <c r="AB56" s="567"/>
      <c r="AC56" s="567"/>
      <c r="AD56" s="567"/>
      <c r="AG56" s="568"/>
      <c r="AH56" s="569"/>
      <c r="AI56" s="568"/>
    </row>
    <row r="57" s="550" customFormat="true" ht="11.45" hidden="false" customHeight="true" outlineLevel="0" collapsed="false">
      <c r="A57" s="435"/>
      <c r="B57" s="435"/>
      <c r="C57" s="435"/>
      <c r="D57" s="435"/>
      <c r="E57" s="531"/>
      <c r="F57" s="531"/>
      <c r="G57" s="531"/>
      <c r="H57" s="531"/>
      <c r="I57" s="531"/>
      <c r="J57" s="531"/>
      <c r="K57" s="531"/>
      <c r="L57" s="531"/>
      <c r="M57" s="531"/>
      <c r="N57" s="531"/>
      <c r="O57" s="531"/>
      <c r="P57" s="531"/>
      <c r="Q57" s="531"/>
      <c r="R57" s="531"/>
      <c r="S57" s="531"/>
      <c r="T57" s="403"/>
      <c r="W57" s="570"/>
      <c r="X57" s="571" t="s">
        <v>492</v>
      </c>
      <c r="Y57" s="571"/>
      <c r="Z57" s="571"/>
      <c r="AA57" s="571"/>
      <c r="AB57" s="571"/>
      <c r="AC57" s="571"/>
      <c r="AD57" s="571"/>
      <c r="AE57" s="570"/>
      <c r="AF57" s="570"/>
      <c r="AG57" s="570"/>
      <c r="AH57" s="572"/>
    </row>
    <row r="58" s="550" customFormat="true" ht="39.95" hidden="false" customHeight="true" outlineLevel="0" collapsed="false">
      <c r="A58" s="435" t="s">
        <v>488</v>
      </c>
      <c r="B58" s="435"/>
      <c r="C58" s="435"/>
      <c r="D58" s="435"/>
      <c r="E58" s="557" t="n">
        <f aca="false">SUM(E52:S57)</f>
        <v>0</v>
      </c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17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127"/>
      <c r="AF58" s="127"/>
      <c r="AG58" s="127"/>
      <c r="AH58" s="127"/>
      <c r="AI58" s="127"/>
    </row>
    <row r="59" s="550" customFormat="true" ht="17.1" hidden="false" customHeight="true" outlineLevel="0" collapsed="false">
      <c r="A59" s="576" t="s">
        <v>494</v>
      </c>
      <c r="B59" s="576"/>
      <c r="C59" s="576"/>
      <c r="D59" s="576"/>
      <c r="E59" s="576"/>
      <c r="F59" s="576"/>
      <c r="G59" s="576"/>
      <c r="H59" s="576"/>
      <c r="I59" s="576"/>
      <c r="J59" s="576"/>
      <c r="K59" s="576"/>
      <c r="L59" s="576"/>
      <c r="M59" s="576"/>
      <c r="N59" s="576"/>
      <c r="O59" s="576"/>
      <c r="P59" s="576"/>
      <c r="Q59" s="576"/>
      <c r="R59" s="576"/>
      <c r="S59" s="576"/>
      <c r="T59" s="576"/>
      <c r="U59" s="576"/>
      <c r="V59" s="576"/>
      <c r="W59" s="576"/>
      <c r="X59" s="576"/>
      <c r="Y59" s="576"/>
      <c r="Z59" s="576"/>
      <c r="AA59" s="576"/>
      <c r="AB59" s="576"/>
      <c r="AC59" s="576"/>
      <c r="AD59" s="576"/>
      <c r="AE59" s="576"/>
      <c r="AF59" s="576"/>
      <c r="AG59" s="576"/>
      <c r="AH59" s="576"/>
      <c r="AI59" s="161"/>
    </row>
    <row r="60" s="550" customFormat="true" ht="17.1" hidden="false" customHeight="true" outlineLevel="0" collapsed="false">
      <c r="A60" s="161" t="s">
        <v>495</v>
      </c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27"/>
      <c r="AA60" s="127"/>
      <c r="AB60" s="127"/>
      <c r="AC60" s="127"/>
      <c r="AD60" s="432" t="s">
        <v>24</v>
      </c>
      <c r="AE60" s="432"/>
      <c r="AF60" s="432"/>
      <c r="AG60" s="127"/>
      <c r="AH60" s="127"/>
      <c r="AI60" s="127"/>
    </row>
    <row r="61" s="550" customFormat="true" ht="17.1" hidden="false" customHeight="true" outlineLevel="0" collapsed="false">
      <c r="A61" s="161" t="s">
        <v>496</v>
      </c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577"/>
      <c r="AC61" s="577"/>
      <c r="AD61" s="577"/>
      <c r="AE61" s="528"/>
      <c r="AF61" s="577"/>
      <c r="AG61" s="577"/>
      <c r="AH61" s="577"/>
      <c r="AI61" s="577"/>
    </row>
    <row r="62" s="550" customFormat="true" ht="17.1" hidden="false" customHeight="true" outlineLevel="0" collapsed="false">
      <c r="A62" s="161" t="s">
        <v>497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577"/>
      <c r="AC62" s="577"/>
      <c r="AD62" s="577"/>
      <c r="AE62" s="528"/>
      <c r="AF62" s="577"/>
      <c r="AG62" s="577"/>
      <c r="AH62" s="577"/>
      <c r="AI62" s="577"/>
    </row>
    <row r="63" s="550" customFormat="true" ht="17.1" hidden="false" customHeight="true" outlineLevel="0" collapsed="false">
      <c r="A63" s="161" t="s">
        <v>498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577"/>
      <c r="AC63" s="577"/>
      <c r="AD63" s="577"/>
      <c r="AE63" s="444" t="str">
        <f aca="false">IF(AE61="x","",IF(AE62="x","","x"))</f>
        <v>x</v>
      </c>
      <c r="AF63" s="577"/>
      <c r="AG63" s="577"/>
      <c r="AH63" s="577"/>
      <c r="AI63" s="577"/>
    </row>
    <row r="64" s="550" customFormat="true" ht="9.95" hidden="false" customHeight="true" outlineLevel="0" collapsed="false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577"/>
      <c r="AC64" s="577"/>
      <c r="AD64" s="577"/>
      <c r="AE64" s="428"/>
      <c r="AF64" s="577"/>
      <c r="AG64" s="577"/>
      <c r="AH64" s="577"/>
      <c r="AI64" s="577"/>
    </row>
    <row r="65" s="550" customFormat="true" ht="54" hidden="false" customHeight="true" outlineLevel="0" collapsed="false">
      <c r="A65" s="127"/>
      <c r="B65" s="435" t="s">
        <v>499</v>
      </c>
      <c r="C65" s="435"/>
      <c r="D65" s="435"/>
      <c r="E65" s="435"/>
      <c r="F65" s="435"/>
      <c r="G65" s="531"/>
      <c r="H65" s="531"/>
      <c r="I65" s="531"/>
      <c r="J65" s="531"/>
      <c r="K65" s="531"/>
      <c r="L65" s="531"/>
      <c r="M65" s="531"/>
      <c r="N65" s="531"/>
      <c r="O65" s="531"/>
      <c r="P65" s="531"/>
      <c r="Q65" s="427"/>
      <c r="R65" s="427"/>
      <c r="S65" s="127"/>
      <c r="T65" s="435" t="s">
        <v>500</v>
      </c>
      <c r="U65" s="435"/>
      <c r="V65" s="435"/>
      <c r="W65" s="435"/>
      <c r="X65" s="435"/>
      <c r="Y65" s="531"/>
      <c r="Z65" s="531"/>
      <c r="AA65" s="531"/>
      <c r="AB65" s="531"/>
      <c r="AC65" s="531"/>
      <c r="AD65" s="531"/>
      <c r="AE65" s="531"/>
      <c r="AF65" s="531"/>
      <c r="AG65" s="531"/>
      <c r="AH65" s="531"/>
      <c r="AI65" s="577"/>
    </row>
    <row r="66" s="550" customFormat="true" ht="9.95" hidden="false" customHeight="true" outlineLevel="0" collapsed="false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553"/>
      <c r="AI66" s="161"/>
    </row>
    <row r="67" s="550" customFormat="true" ht="15.75" hidden="false" customHeight="true" outlineLevel="0" collapsed="false">
      <c r="A67" s="161" t="s">
        <v>501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70" t="s">
        <v>24</v>
      </c>
      <c r="V67" s="70"/>
      <c r="W67" s="578"/>
      <c r="X67" s="432" t="s">
        <v>502</v>
      </c>
      <c r="Y67" s="432"/>
      <c r="Z67" s="432"/>
      <c r="AA67" s="432"/>
      <c r="AB67" s="432"/>
      <c r="AC67" s="432"/>
      <c r="AD67" s="432"/>
      <c r="AE67" s="579"/>
      <c r="AF67" s="579"/>
      <c r="AG67" s="579"/>
      <c r="AH67" s="579"/>
      <c r="AI67" s="579"/>
    </row>
    <row r="68" customFormat="false" ht="89.25" hidden="false" customHeight="true" outlineLevel="0" collapsed="false">
      <c r="A68" s="580" t="s">
        <v>503</v>
      </c>
      <c r="B68" s="580"/>
      <c r="C68" s="580"/>
      <c r="D68" s="580"/>
      <c r="E68" s="580"/>
      <c r="F68" s="580"/>
      <c r="G68" s="580"/>
      <c r="H68" s="580"/>
      <c r="I68" s="580"/>
      <c r="J68" s="580"/>
      <c r="K68" s="580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0"/>
      <c r="X68" s="580"/>
      <c r="Y68" s="580"/>
      <c r="Z68" s="580"/>
      <c r="AA68" s="580"/>
      <c r="AB68" s="580"/>
      <c r="AC68" s="580"/>
      <c r="AD68" s="580"/>
      <c r="AE68" s="580"/>
      <c r="AF68" s="580"/>
      <c r="AG68" s="580"/>
      <c r="AH68" s="580"/>
      <c r="AI68" s="580"/>
    </row>
    <row r="69" s="582" customFormat="true" ht="48" hidden="false" customHeight="true" outlineLevel="0" collapsed="false">
      <c r="A69" s="581" t="s">
        <v>504</v>
      </c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581"/>
      <c r="Y69" s="581"/>
      <c r="Z69" s="581"/>
      <c r="AA69" s="581"/>
      <c r="AB69" s="581"/>
      <c r="AC69" s="581"/>
      <c r="AD69" s="581"/>
      <c r="AE69" s="581"/>
      <c r="AF69" s="581"/>
      <c r="AG69" s="581"/>
      <c r="AH69" s="581"/>
      <c r="AI69" s="581"/>
    </row>
    <row r="70" customFormat="false" ht="12" hidden="false" customHeight="true" outlineLevel="0" collapsed="false"/>
    <row r="71" customFormat="false" ht="12" hidden="true" customHeight="false" outlineLevel="0" collapsed="false"/>
    <row r="74" customFormat="false" ht="12.75" hidden="true" customHeight="true" outlineLevel="0" collapsed="false"/>
    <row r="75" customFormat="false" ht="12" hidden="true" customHeight="false" outlineLevel="0" collapsed="false">
      <c r="C75" s="523" t="s">
        <v>505</v>
      </c>
    </row>
    <row r="76" customFormat="false" ht="12" hidden="true" customHeight="false" outlineLevel="0" collapsed="false">
      <c r="C76" s="523" t="s">
        <v>506</v>
      </c>
    </row>
    <row r="77" customFormat="false" ht="12" hidden="true" customHeight="false" outlineLevel="0" collapsed="false">
      <c r="C77" s="583" t="s">
        <v>507</v>
      </c>
    </row>
    <row r="78" customFormat="false" ht="12" hidden="true" customHeight="false" outlineLevel="0" collapsed="false">
      <c r="C78" s="429" t="s">
        <v>508</v>
      </c>
    </row>
    <row r="79" customFormat="false" ht="12" hidden="true" customHeight="false" outlineLevel="0" collapsed="false">
      <c r="C79" s="429" t="s">
        <v>509</v>
      </c>
    </row>
    <row r="80" customFormat="false" ht="12" hidden="true" customHeight="false" outlineLevel="0" collapsed="false">
      <c r="C80" s="429" t="s">
        <v>510</v>
      </c>
    </row>
    <row r="81" customFormat="false" ht="12" hidden="true" customHeight="false" outlineLevel="0" collapsed="false">
      <c r="C81" s="429" t="s">
        <v>511</v>
      </c>
    </row>
    <row r="82" customFormat="false" ht="12" hidden="true" customHeight="false" outlineLevel="0" collapsed="false">
      <c r="C82" s="429" t="s">
        <v>512</v>
      </c>
    </row>
    <row r="83" customFormat="false" ht="12" hidden="true" customHeight="false" outlineLevel="0" collapsed="false">
      <c r="C83" s="429" t="s">
        <v>513</v>
      </c>
    </row>
    <row r="84" customFormat="false" ht="12" hidden="true" customHeight="false" outlineLevel="0" collapsed="false">
      <c r="C84" s="429" t="s">
        <v>514</v>
      </c>
    </row>
    <row r="85" customFormat="false" ht="12" hidden="true" customHeight="false" outlineLevel="0" collapsed="false"/>
    <row r="86" customFormat="false" ht="12" hidden="true" customHeight="false" outlineLevel="0" collapsed="false">
      <c r="C86" s="162" t="s">
        <v>505</v>
      </c>
    </row>
    <row r="87" customFormat="false" ht="12" hidden="true" customHeight="false" outlineLevel="0" collapsed="false">
      <c r="C87" s="162" t="s">
        <v>515</v>
      </c>
    </row>
    <row r="88" customFormat="false" ht="12" hidden="true" customHeight="false" outlineLevel="0" collapsed="false">
      <c r="C88" s="162" t="s">
        <v>516</v>
      </c>
    </row>
    <row r="89" customFormat="false" ht="12" hidden="true" customHeight="false" outlineLevel="0" collapsed="false">
      <c r="C89" s="162" t="s">
        <v>517</v>
      </c>
    </row>
    <row r="90" customFormat="false" ht="12" hidden="true" customHeight="false" outlineLevel="0" collapsed="false">
      <c r="C90" s="162" t="s">
        <v>518</v>
      </c>
    </row>
    <row r="91" customFormat="false" ht="12" hidden="true" customHeight="false" outlineLevel="0" collapsed="false">
      <c r="C91" s="162" t="s">
        <v>519</v>
      </c>
    </row>
    <row r="92" customFormat="false" ht="12" hidden="true" customHeight="false" outlineLevel="0" collapsed="false">
      <c r="C92" s="162" t="s">
        <v>520</v>
      </c>
    </row>
    <row r="93" customFormat="false" ht="12" hidden="true" customHeight="false" outlineLevel="0" collapsed="false">
      <c r="C93" s="162" t="s">
        <v>521</v>
      </c>
    </row>
    <row r="94" customFormat="false" ht="12" hidden="true" customHeight="false" outlineLevel="0" collapsed="false">
      <c r="C94" s="162" t="s">
        <v>522</v>
      </c>
    </row>
    <row r="95" customFormat="false" ht="12" hidden="true" customHeight="false" outlineLevel="0" collapsed="false"/>
    <row r="96" customFormat="false" ht="12" hidden="true" customHeight="false" outlineLevel="0" collapsed="false">
      <c r="C96" s="523" t="s">
        <v>505</v>
      </c>
    </row>
    <row r="97" customFormat="false" ht="12" hidden="true" customHeight="false" outlineLevel="0" collapsed="false">
      <c r="C97" s="523" t="s">
        <v>84</v>
      </c>
    </row>
    <row r="98" customFormat="false" ht="12" hidden="true" customHeight="false" outlineLevel="0" collapsed="false">
      <c r="C98" s="162" t="s">
        <v>85</v>
      </c>
    </row>
    <row r="99" customFormat="false" ht="12" hidden="true" customHeight="false" outlineLevel="0" collapsed="false">
      <c r="C99" s="156" t="s">
        <v>86</v>
      </c>
    </row>
    <row r="100" customFormat="false" ht="12" hidden="true" customHeight="false" outlineLevel="0" collapsed="false">
      <c r="C100" s="162" t="s">
        <v>87</v>
      </c>
    </row>
    <row r="101" customFormat="false" ht="12" hidden="true" customHeight="false" outlineLevel="0" collapsed="false">
      <c r="C101" s="162" t="s">
        <v>88</v>
      </c>
    </row>
    <row r="102" customFormat="false" ht="12" hidden="true" customHeight="false" outlineLevel="0" collapsed="false">
      <c r="C102" s="162" t="s">
        <v>89</v>
      </c>
    </row>
    <row r="103" customFormat="false" ht="12" hidden="true" customHeight="false" outlineLevel="0" collapsed="false">
      <c r="C103" s="162" t="s">
        <v>90</v>
      </c>
    </row>
    <row r="104" customFormat="false" ht="12" hidden="true" customHeight="false" outlineLevel="0" collapsed="false">
      <c r="C104" s="584" t="s">
        <v>91</v>
      </c>
    </row>
    <row r="105" customFormat="false" ht="12" hidden="true" customHeight="false" outlineLevel="0" collapsed="false">
      <c r="C105" s="162" t="s">
        <v>92</v>
      </c>
    </row>
    <row r="106" customFormat="false" ht="12" hidden="true" customHeight="false" outlineLevel="0" collapsed="false">
      <c r="C106" s="162" t="s">
        <v>93</v>
      </c>
    </row>
    <row r="107" customFormat="false" ht="12" hidden="true" customHeight="false" outlineLevel="0" collapsed="false">
      <c r="C107" s="162" t="s">
        <v>94</v>
      </c>
    </row>
    <row r="108" customFormat="false" ht="12" hidden="true" customHeight="false" outlineLevel="0" collapsed="false">
      <c r="C108" s="162" t="s">
        <v>95</v>
      </c>
    </row>
    <row r="109" customFormat="false" ht="12" hidden="true" customHeight="false" outlineLevel="0" collapsed="false">
      <c r="C109" s="162" t="s">
        <v>96</v>
      </c>
    </row>
    <row r="110" customFormat="false" ht="12" hidden="true" customHeight="false" outlineLevel="0" collapsed="false">
      <c r="C110" s="584" t="s">
        <v>97</v>
      </c>
    </row>
    <row r="111" customFormat="false" ht="12" hidden="true" customHeight="false" outlineLevel="0" collapsed="false"/>
    <row r="112" customFormat="false" ht="12" hidden="true" customHeight="false" outlineLevel="0" collapsed="false">
      <c r="C112" s="162" t="s">
        <v>523</v>
      </c>
    </row>
    <row r="113" customFormat="false" ht="12" hidden="true" customHeight="false" outlineLevel="0" collapsed="false">
      <c r="C113" s="162" t="s">
        <v>245</v>
      </c>
    </row>
    <row r="114" customFormat="false" ht="12" hidden="true" customHeight="false" outlineLevel="0" collapsed="false">
      <c r="C114" s="162" t="s">
        <v>246</v>
      </c>
    </row>
    <row r="115" customFormat="false" ht="12" hidden="true" customHeight="false" outlineLevel="0" collapsed="false">
      <c r="C115" s="162" t="s">
        <v>247</v>
      </c>
    </row>
    <row r="116" customFormat="false" ht="12" hidden="true" customHeight="false" outlineLevel="0" collapsed="false">
      <c r="C116" s="162" t="s">
        <v>248</v>
      </c>
    </row>
    <row r="117" customFormat="false" ht="12" hidden="true" customHeight="false" outlineLevel="0" collapsed="false">
      <c r="C117" s="162" t="s">
        <v>249</v>
      </c>
    </row>
    <row r="118" customFormat="false" ht="12" hidden="true" customHeight="false" outlineLevel="0" collapsed="false">
      <c r="C118" s="162" t="s">
        <v>250</v>
      </c>
    </row>
    <row r="119" customFormat="false" ht="12" hidden="true" customHeight="false" outlineLevel="0" collapsed="false">
      <c r="C119" s="162" t="s">
        <v>251</v>
      </c>
    </row>
    <row r="120" customFormat="false" ht="12" hidden="true" customHeight="false" outlineLevel="0" collapsed="false">
      <c r="C120" s="162" t="s">
        <v>252</v>
      </c>
    </row>
    <row r="121" customFormat="false" ht="12" hidden="true" customHeight="false" outlineLevel="0" collapsed="false">
      <c r="C121" s="162" t="s">
        <v>253</v>
      </c>
    </row>
    <row r="122" customFormat="false" ht="12" hidden="true" customHeight="false" outlineLevel="0" collapsed="false">
      <c r="C122" s="162" t="s">
        <v>254</v>
      </c>
    </row>
    <row r="123" customFormat="false" ht="12" hidden="true" customHeight="false" outlineLevel="0" collapsed="false">
      <c r="C123" s="162" t="s">
        <v>255</v>
      </c>
    </row>
    <row r="124" customFormat="false" ht="12" hidden="true" customHeight="false" outlineLevel="0" collapsed="false">
      <c r="C124" s="162" t="s">
        <v>524</v>
      </c>
    </row>
    <row r="125" customFormat="false" ht="12" hidden="true" customHeight="false" outlineLevel="0" collapsed="false">
      <c r="C125" s="162" t="s">
        <v>257</v>
      </c>
    </row>
    <row r="126" customFormat="false" ht="12" hidden="true" customHeight="false" outlineLevel="0" collapsed="false">
      <c r="C126" s="162" t="s">
        <v>159</v>
      </c>
    </row>
    <row r="127" customFormat="false" ht="12" hidden="true" customHeight="false" outlineLevel="0" collapsed="false">
      <c r="C127" s="162" t="s">
        <v>258</v>
      </c>
    </row>
    <row r="128" customFormat="false" ht="12" hidden="true" customHeight="false" outlineLevel="0" collapsed="false">
      <c r="C128" s="162" t="s">
        <v>259</v>
      </c>
    </row>
    <row r="129" customFormat="false" ht="12" hidden="true" customHeight="false" outlineLevel="0" collapsed="false">
      <c r="C129" s="162" t="s">
        <v>260</v>
      </c>
    </row>
    <row r="130" customFormat="false" ht="12" hidden="true" customHeight="false" outlineLevel="0" collapsed="false">
      <c r="C130" s="162" t="s">
        <v>261</v>
      </c>
    </row>
    <row r="131" customFormat="false" ht="12" hidden="true" customHeight="false" outlineLevel="0" collapsed="false">
      <c r="C131" s="162" t="s">
        <v>262</v>
      </c>
    </row>
    <row r="132" customFormat="false" ht="12" hidden="true" customHeight="false" outlineLevel="0" collapsed="false">
      <c r="C132" s="162" t="s">
        <v>263</v>
      </c>
    </row>
    <row r="133" customFormat="false" ht="12" hidden="true" customHeight="false" outlineLevel="0" collapsed="false">
      <c r="C133" s="162" t="s">
        <v>264</v>
      </c>
    </row>
    <row r="134" customFormat="false" ht="12" hidden="true" customHeight="false" outlineLevel="0" collapsed="false">
      <c r="C134" s="162" t="s">
        <v>265</v>
      </c>
    </row>
    <row r="135" customFormat="false" ht="12" hidden="true" customHeight="false" outlineLevel="0" collapsed="false">
      <c r="C135" s="162" t="s">
        <v>266</v>
      </c>
    </row>
    <row r="136" customFormat="false" ht="12" hidden="true" customHeight="false" outlineLevel="0" collapsed="false">
      <c r="C136" s="162" t="s">
        <v>267</v>
      </c>
    </row>
    <row r="137" customFormat="false" ht="12" hidden="true" customHeight="false" outlineLevel="0" collapsed="false">
      <c r="C137" s="162" t="s">
        <v>268</v>
      </c>
    </row>
    <row r="138" customFormat="false" ht="12" hidden="true" customHeight="false" outlineLevel="0" collapsed="false">
      <c r="C138" s="162" t="s">
        <v>269</v>
      </c>
    </row>
    <row r="139" customFormat="false" ht="12" hidden="true" customHeight="false" outlineLevel="0" collapsed="false">
      <c r="C139" s="162" t="s">
        <v>270</v>
      </c>
    </row>
    <row r="140" customFormat="false" ht="12" hidden="true" customHeight="false" outlineLevel="0" collapsed="false">
      <c r="C140" s="162" t="s">
        <v>271</v>
      </c>
    </row>
    <row r="141" customFormat="false" ht="12" hidden="true" customHeight="false" outlineLevel="0" collapsed="false"/>
    <row r="142" customFormat="false" ht="12" hidden="true" customHeight="false" outlineLevel="0" collapsed="false"/>
    <row r="143" customFormat="false" ht="12" hidden="true" customHeight="false" outlineLevel="0" collapsed="false"/>
    <row r="144" customFormat="false" ht="12" hidden="true" customHeight="false" outlineLevel="0" collapsed="false"/>
    <row r="145" customFormat="false" ht="12" hidden="true" customHeight="false" outlineLevel="0" collapsed="false"/>
    <row r="146" customFormat="false" ht="12" hidden="true" customHeight="false" outlineLevel="0" collapsed="false">
      <c r="B146" s="162" t="s">
        <v>525</v>
      </c>
    </row>
    <row r="147" customFormat="false" ht="12" hidden="true" customHeight="false" outlineLevel="0" collapsed="false"/>
    <row r="148" customFormat="false" ht="12" hidden="true" customHeight="false" outlineLevel="0" collapsed="false">
      <c r="C148" s="162" t="s">
        <v>63</v>
      </c>
    </row>
    <row r="149" customFormat="false" ht="12" hidden="true" customHeight="false" outlineLevel="0" collapsed="false">
      <c r="C149" s="162" t="s">
        <v>526</v>
      </c>
    </row>
    <row r="150" customFormat="false" ht="12" hidden="true" customHeight="false" outlineLevel="0" collapsed="false">
      <c r="C150" s="162" t="s">
        <v>527</v>
      </c>
    </row>
    <row r="151" customFormat="false" ht="12" hidden="true" customHeight="false" outlineLevel="0" collapsed="false">
      <c r="C151" s="162" t="s">
        <v>528</v>
      </c>
    </row>
    <row r="152" customFormat="false" ht="12" hidden="true" customHeight="false" outlineLevel="0" collapsed="false">
      <c r="C152" s="162" t="s">
        <v>529</v>
      </c>
    </row>
    <row r="153" customFormat="false" ht="12" hidden="true" customHeight="false" outlineLevel="0" collapsed="false">
      <c r="C153" s="162" t="s">
        <v>530</v>
      </c>
    </row>
    <row r="154" customFormat="false" ht="12" hidden="true" customHeight="false" outlineLevel="0" collapsed="false">
      <c r="C154" s="162" t="s">
        <v>531</v>
      </c>
    </row>
    <row r="155" customFormat="false" ht="12" hidden="true" customHeight="false" outlineLevel="0" collapsed="false"/>
    <row r="156" customFormat="false" ht="12" hidden="true" customHeight="false" outlineLevel="0" collapsed="false">
      <c r="C156" s="162" t="s">
        <v>63</v>
      </c>
    </row>
    <row r="157" customFormat="false" ht="12" hidden="true" customHeight="false" outlineLevel="0" collapsed="false">
      <c r="C157" s="162" t="s">
        <v>532</v>
      </c>
    </row>
    <row r="158" customFormat="false" ht="12" hidden="true" customHeight="false" outlineLevel="0" collapsed="false">
      <c r="C158" s="162" t="s">
        <v>533</v>
      </c>
    </row>
    <row r="159" customFormat="false" ht="12" hidden="true" customHeight="false" outlineLevel="0" collapsed="false">
      <c r="C159" s="162" t="s">
        <v>534</v>
      </c>
    </row>
    <row r="160" customFormat="false" ht="12" hidden="true" customHeight="false" outlineLevel="0" collapsed="false"/>
    <row r="161" customFormat="false" ht="12" hidden="true" customHeight="false" outlineLevel="0" collapsed="false"/>
    <row r="162" customFormat="false" ht="12" hidden="true" customHeight="false" outlineLevel="0" collapsed="false"/>
    <row r="163" customFormat="false" ht="12" hidden="true" customHeight="false" outlineLevel="0" collapsed="false"/>
    <row r="164" customFormat="false" ht="12" hidden="true" customHeight="false" outlineLevel="0" collapsed="false"/>
    <row r="165" customFormat="false" ht="12" hidden="true" customHeight="false" outlineLevel="0" collapsed="false"/>
    <row r="166" customFormat="false" ht="12" hidden="true" customHeight="false" outlineLevel="0" collapsed="false"/>
    <row r="167" customFormat="false" ht="12" hidden="true" customHeight="false" outlineLevel="0" collapsed="false"/>
    <row r="168" customFormat="false" ht="12" hidden="true" customHeight="false" outlineLevel="0" collapsed="false"/>
    <row r="169" customFormat="false" ht="12" hidden="true" customHeight="false" outlineLevel="0" collapsed="false"/>
    <row r="170" customFormat="false" ht="12" hidden="true" customHeight="false" outlineLevel="0" collapsed="false"/>
    <row r="171" customFormat="false" ht="12" hidden="true" customHeight="false" outlineLevel="0" collapsed="false"/>
    <row r="172" customFormat="false" ht="12" hidden="true" customHeight="false" outlineLevel="0" collapsed="false"/>
    <row r="173" customFormat="false" ht="12" hidden="true" customHeight="false" outlineLevel="0" collapsed="false"/>
    <row r="174" customFormat="false" ht="12" hidden="true" customHeight="false" outlineLevel="0" collapsed="false"/>
    <row r="175" customFormat="false" ht="12" hidden="true" customHeight="false" outlineLevel="0" collapsed="false"/>
    <row r="176" customFormat="false" ht="12" hidden="true" customHeight="false" outlineLevel="0" collapsed="false"/>
    <row r="177" customFormat="false" ht="12" hidden="true" customHeight="false" outlineLevel="0" collapsed="false"/>
    <row r="178" customFormat="false" ht="12" hidden="true" customHeight="false" outlineLevel="0" collapsed="false"/>
    <row r="179" customFormat="false" ht="12" hidden="true" customHeight="false" outlineLevel="0" collapsed="false"/>
    <row r="180" customFormat="false" ht="12" hidden="true" customHeight="false" outlineLevel="0" collapsed="false"/>
    <row r="181" customFormat="false" ht="12" hidden="true" customHeight="false" outlineLevel="0" collapsed="false"/>
    <row r="182" customFormat="false" ht="12" hidden="true" customHeight="false" outlineLevel="0" collapsed="false"/>
    <row r="183" customFormat="false" ht="12" hidden="true" customHeight="false" outlineLevel="0" collapsed="false"/>
    <row r="184" customFormat="false" ht="12" hidden="true" customHeight="false" outlineLevel="0" collapsed="false"/>
    <row r="185" customFormat="false" ht="12" hidden="true" customHeight="false" outlineLevel="0" collapsed="false"/>
    <row r="186" customFormat="false" ht="12" hidden="true" customHeight="false" outlineLevel="0" collapsed="false"/>
    <row r="187" customFormat="false" ht="12" hidden="true" customHeight="false" outlineLevel="0" collapsed="false"/>
    <row r="188" customFormat="false" ht="12" hidden="true" customHeight="false" outlineLevel="0" collapsed="false"/>
    <row r="189" customFormat="false" ht="12" hidden="true" customHeight="false" outlineLevel="0" collapsed="false"/>
    <row r="190" customFormat="false" ht="12" hidden="true" customHeight="false" outlineLevel="0" collapsed="false"/>
    <row r="191" customFormat="false" ht="12" hidden="true" customHeight="false" outlineLevel="0" collapsed="false"/>
    <row r="192" customFormat="false" ht="12" hidden="true" customHeight="false" outlineLevel="0" collapsed="false"/>
    <row r="193" customFormat="false" ht="12" hidden="true" customHeight="false" outlineLevel="0" collapsed="false"/>
    <row r="194" customFormat="false" ht="12" hidden="true" customHeight="false" outlineLevel="0" collapsed="false"/>
    <row r="195" customFormat="false" ht="12" hidden="true" customHeight="false" outlineLevel="0" collapsed="false"/>
    <row r="196" customFormat="false" ht="12" hidden="true" customHeight="false" outlineLevel="0" collapsed="false"/>
    <row r="197" customFormat="false" ht="12" hidden="true" customHeight="false" outlineLevel="0" collapsed="false"/>
    <row r="198" customFormat="false" ht="12" hidden="true" customHeight="false" outlineLevel="0" collapsed="false"/>
    <row r="199" customFormat="false" ht="12" hidden="true" customHeight="false" outlineLevel="0" collapsed="false"/>
    <row r="200" customFormat="false" ht="12" hidden="true" customHeight="false" outlineLevel="0" collapsed="false"/>
    <row r="201" customFormat="false" ht="12" hidden="true" customHeight="false" outlineLevel="0" collapsed="false"/>
    <row r="202" customFormat="false" ht="12" hidden="true" customHeight="false" outlineLevel="0" collapsed="false"/>
    <row r="203" customFormat="false" ht="12" hidden="true" customHeight="false" outlineLevel="0" collapsed="false"/>
    <row r="204" customFormat="false" ht="12" hidden="true" customHeight="false" outlineLevel="0" collapsed="false"/>
    <row r="205" customFormat="false" ht="12" hidden="true" customHeight="false" outlineLevel="0" collapsed="false"/>
    <row r="206" customFormat="false" ht="12" hidden="true" customHeight="false" outlineLevel="0" collapsed="false"/>
    <row r="207" customFormat="false" ht="12" hidden="true" customHeight="false" outlineLevel="0" collapsed="false"/>
    <row r="208" customFormat="false" ht="12" hidden="true" customHeight="false" outlineLevel="0" collapsed="false"/>
    <row r="209" customFormat="false" ht="12" hidden="true" customHeight="false" outlineLevel="0" collapsed="false"/>
    <row r="210" customFormat="false" ht="12" hidden="true" customHeight="false" outlineLevel="0" collapsed="false"/>
    <row r="211" customFormat="false" ht="12" hidden="true" customHeight="false" outlineLevel="0" collapsed="false"/>
    <row r="212" customFormat="false" ht="12" hidden="true" customHeight="false" outlineLevel="0" collapsed="false"/>
    <row r="213" customFormat="false" ht="12" hidden="true" customHeight="false" outlineLevel="0" collapsed="false"/>
    <row r="214" customFormat="false" ht="12" hidden="true" customHeight="false" outlineLevel="0" collapsed="false"/>
    <row r="215" customFormat="false" ht="12" hidden="true" customHeight="false" outlineLevel="0" collapsed="false"/>
    <row r="216" customFormat="false" ht="12" hidden="true" customHeight="false" outlineLevel="0" collapsed="false"/>
    <row r="217" customFormat="false" ht="12" hidden="true" customHeight="false" outlineLevel="0" collapsed="false"/>
    <row r="218" customFormat="false" ht="12" hidden="true" customHeight="false" outlineLevel="0" collapsed="false"/>
    <row r="219" customFormat="false" ht="12" hidden="true" customHeight="false" outlineLevel="0" collapsed="false"/>
    <row r="220" customFormat="false" ht="12" hidden="true" customHeight="false" outlineLevel="0" collapsed="false"/>
    <row r="221" customFormat="false" ht="12" hidden="true" customHeight="false" outlineLevel="0" collapsed="false"/>
    <row r="222" customFormat="false" ht="12" hidden="true" customHeight="false" outlineLevel="0" collapsed="false"/>
    <row r="223" customFormat="false" ht="12" hidden="true" customHeight="false" outlineLevel="0" collapsed="false"/>
    <row r="224" customFormat="false" ht="12" hidden="true" customHeight="false" outlineLevel="0" collapsed="false"/>
    <row r="225" customFormat="false" ht="12" hidden="true" customHeight="false" outlineLevel="0" collapsed="false"/>
    <row r="226" customFormat="false" ht="12" hidden="true" customHeight="false" outlineLevel="0" collapsed="false"/>
    <row r="227" customFormat="false" ht="12" hidden="true" customHeight="false" outlineLevel="0" collapsed="false"/>
    <row r="228" customFormat="false" ht="12" hidden="true" customHeight="false" outlineLevel="0" collapsed="false"/>
    <row r="229" customFormat="false" ht="12" hidden="true" customHeight="false" outlineLevel="0" collapsed="false"/>
    <row r="230" customFormat="false" ht="12" hidden="true" customHeight="false" outlineLevel="0" collapsed="false"/>
    <row r="231" customFormat="false" ht="12" hidden="true" customHeight="false" outlineLevel="0" collapsed="false"/>
    <row r="232" customFormat="false" ht="12" hidden="true" customHeight="false" outlineLevel="0" collapsed="false"/>
    <row r="233" customFormat="false" ht="12" hidden="true" customHeight="false" outlineLevel="0" collapsed="false"/>
    <row r="234" customFormat="false" ht="12" hidden="true" customHeight="false" outlineLevel="0" collapsed="false"/>
    <row r="235" customFormat="false" ht="12" hidden="true" customHeight="false" outlineLevel="0" collapsed="false"/>
    <row r="236" customFormat="false" ht="12" hidden="true" customHeight="false" outlineLevel="0" collapsed="false"/>
    <row r="237" customFormat="false" ht="12" hidden="true" customHeight="false" outlineLevel="0" collapsed="false"/>
    <row r="238" customFormat="false" ht="12" hidden="true" customHeight="false" outlineLevel="0" collapsed="false"/>
    <row r="239" customFormat="false" ht="12" hidden="true" customHeight="false" outlineLevel="0" collapsed="false"/>
    <row r="240" customFormat="false" ht="12" hidden="true" customHeight="false" outlineLevel="0" collapsed="false"/>
    <row r="241" customFormat="false" ht="12" hidden="true" customHeight="false" outlineLevel="0" collapsed="false"/>
    <row r="242" customFormat="false" ht="12" hidden="true" customHeight="false" outlineLevel="0" collapsed="false"/>
    <row r="243" customFormat="false" ht="12" hidden="true" customHeight="false" outlineLevel="0" collapsed="false"/>
    <row r="244" customFormat="false" ht="12" hidden="true" customHeight="false" outlineLevel="0" collapsed="false"/>
    <row r="245" customFormat="false" ht="12" hidden="true" customHeight="false" outlineLevel="0" collapsed="false"/>
    <row r="246" customFormat="false" ht="12" hidden="true" customHeight="false" outlineLevel="0" collapsed="false"/>
    <row r="247" customFormat="false" ht="12" hidden="true" customHeight="false" outlineLevel="0" collapsed="false"/>
    <row r="248" customFormat="false" ht="12" hidden="true" customHeight="false" outlineLevel="0" collapsed="false"/>
    <row r="249" customFormat="false" ht="12" hidden="true" customHeight="false" outlineLevel="0" collapsed="false"/>
    <row r="250" customFormat="false" ht="12" hidden="true" customHeight="false" outlineLevel="0" collapsed="false"/>
    <row r="251" customFormat="false" ht="12" hidden="true" customHeight="false" outlineLevel="0" collapsed="false"/>
    <row r="252" customFormat="false" ht="12" hidden="true" customHeight="false" outlineLevel="0" collapsed="false"/>
    <row r="253" customFormat="false" ht="12" hidden="true" customHeight="false" outlineLevel="0" collapsed="false"/>
    <row r="254" customFormat="false" ht="12" hidden="true" customHeight="false" outlineLevel="0" collapsed="false"/>
    <row r="255" customFormat="false" ht="12" hidden="true" customHeight="false" outlineLevel="0" collapsed="false"/>
    <row r="256" customFormat="false" ht="12" hidden="true" customHeight="false" outlineLevel="0" collapsed="false"/>
    <row r="257" customFormat="false" ht="12" hidden="true" customHeight="false" outlineLevel="0" collapsed="false"/>
    <row r="258" customFormat="false" ht="12" hidden="true" customHeight="false" outlineLevel="0" collapsed="false"/>
    <row r="259" customFormat="false" ht="12" hidden="true" customHeight="false" outlineLevel="0" collapsed="false"/>
    <row r="260" customFormat="false" ht="12" hidden="true" customHeight="false" outlineLevel="0" collapsed="false"/>
    <row r="261" customFormat="false" ht="12" hidden="true" customHeight="false" outlineLevel="0" collapsed="false"/>
    <row r="262" customFormat="false" ht="12" hidden="true" customHeight="false" outlineLevel="0" collapsed="false"/>
    <row r="263" customFormat="false" ht="12" hidden="true" customHeight="false" outlineLevel="0" collapsed="false"/>
    <row r="264" customFormat="false" ht="12" hidden="true" customHeight="false" outlineLevel="0" collapsed="false"/>
    <row r="265" customFormat="false" ht="12" hidden="true" customHeight="false" outlineLevel="0" collapsed="false"/>
    <row r="266" customFormat="false" ht="12" hidden="true" customHeight="false" outlineLevel="0" collapsed="false"/>
    <row r="267" customFormat="false" ht="12" hidden="true" customHeight="false" outlineLevel="0" collapsed="false"/>
    <row r="268" customFormat="false" ht="12" hidden="true" customHeight="false" outlineLevel="0" collapsed="false"/>
    <row r="269" customFormat="false" ht="12" hidden="true" customHeight="false" outlineLevel="0" collapsed="false"/>
    <row r="270" customFormat="false" ht="12" hidden="true" customHeight="false" outlineLevel="0" collapsed="false"/>
    <row r="271" customFormat="false" ht="12" hidden="true" customHeight="false" outlineLevel="0" collapsed="false"/>
    <row r="272" customFormat="false" ht="12" hidden="true" customHeight="false" outlineLevel="0" collapsed="false"/>
    <row r="273" customFormat="false" ht="12" hidden="true" customHeight="false" outlineLevel="0" collapsed="false"/>
    <row r="274" customFormat="false" ht="12" hidden="true" customHeight="false" outlineLevel="0" collapsed="false"/>
    <row r="275" customFormat="false" ht="12" hidden="true" customHeight="false" outlineLevel="0" collapsed="false"/>
    <row r="276" customFormat="false" ht="12" hidden="true" customHeight="false" outlineLevel="0" collapsed="false"/>
    <row r="277" customFormat="false" ht="12" hidden="true" customHeight="false" outlineLevel="0" collapsed="false"/>
    <row r="278" customFormat="false" ht="12" hidden="true" customHeight="false" outlineLevel="0" collapsed="false"/>
    <row r="279" customFormat="false" ht="12" hidden="true" customHeight="false" outlineLevel="0" collapsed="false"/>
    <row r="280" customFormat="false" ht="12" hidden="true" customHeight="false" outlineLevel="0" collapsed="false"/>
    <row r="281" customFormat="false" ht="12" hidden="true" customHeight="false" outlineLevel="0" collapsed="false"/>
  </sheetData>
  <sheetProtection sheet="true" objects="true" scenarios="true" formatCells="false" formatRows="false" insertRows="false" deleteRows="false"/>
  <mergeCells count="129">
    <mergeCell ref="A1:AI1"/>
    <mergeCell ref="A2:V2"/>
    <mergeCell ref="AC3:AD3"/>
    <mergeCell ref="AF3:AG3"/>
    <mergeCell ref="A5:S5"/>
    <mergeCell ref="T5:AA5"/>
    <mergeCell ref="AB5:AI5"/>
    <mergeCell ref="A6:S6"/>
    <mergeCell ref="T6:AA6"/>
    <mergeCell ref="AB6:AI6"/>
    <mergeCell ref="A7:S7"/>
    <mergeCell ref="T7:AA7"/>
    <mergeCell ref="AB7:AI7"/>
    <mergeCell ref="A8:S8"/>
    <mergeCell ref="T8:AA8"/>
    <mergeCell ref="AB8:AI8"/>
    <mergeCell ref="A9:S9"/>
    <mergeCell ref="T9:AA9"/>
    <mergeCell ref="AB9:AI9"/>
    <mergeCell ref="A10:S10"/>
    <mergeCell ref="T10:AA10"/>
    <mergeCell ref="AB10:AI10"/>
    <mergeCell ref="A11:S11"/>
    <mergeCell ref="T11:AA11"/>
    <mergeCell ref="AB11:AI11"/>
    <mergeCell ref="A12:S12"/>
    <mergeCell ref="T12:AA12"/>
    <mergeCell ref="AB12:AI12"/>
    <mergeCell ref="A13:S13"/>
    <mergeCell ref="T13:AA13"/>
    <mergeCell ref="AB13:AI13"/>
    <mergeCell ref="A15:AI15"/>
    <mergeCell ref="A16:AA16"/>
    <mergeCell ref="AB16:AI16"/>
    <mergeCell ref="A17:AI17"/>
    <mergeCell ref="A18:AA18"/>
    <mergeCell ref="AB18:AI18"/>
    <mergeCell ref="A19:AA19"/>
    <mergeCell ref="AB19:AI19"/>
    <mergeCell ref="A20:C20"/>
    <mergeCell ref="D20:AA20"/>
    <mergeCell ref="AB20:AI20"/>
    <mergeCell ref="A21:C21"/>
    <mergeCell ref="D21:AA21"/>
    <mergeCell ref="AB21:AI21"/>
    <mergeCell ref="A22:C22"/>
    <mergeCell ref="D22:AA22"/>
    <mergeCell ref="AB22:AI22"/>
    <mergeCell ref="A23:C23"/>
    <mergeCell ref="D23:AA23"/>
    <mergeCell ref="AB23:AI23"/>
    <mergeCell ref="A24:AA24"/>
    <mergeCell ref="AB24:AI24"/>
    <mergeCell ref="A25:AA25"/>
    <mergeCell ref="AB25:AI25"/>
    <mergeCell ref="A26:Y26"/>
    <mergeCell ref="Z26:AI26"/>
    <mergeCell ref="A27:AA27"/>
    <mergeCell ref="AB27:AI27"/>
    <mergeCell ref="A28:AA28"/>
    <mergeCell ref="AB28:AI28"/>
    <mergeCell ref="A29:AA29"/>
    <mergeCell ref="AB29:AI29"/>
    <mergeCell ref="A30:AA30"/>
    <mergeCell ref="AB30:AI30"/>
    <mergeCell ref="A31:AI31"/>
    <mergeCell ref="A32:AA32"/>
    <mergeCell ref="AB32:AI32"/>
    <mergeCell ref="A33:AA33"/>
    <mergeCell ref="AB33:AI33"/>
    <mergeCell ref="A34:AA34"/>
    <mergeCell ref="AB34:AI34"/>
    <mergeCell ref="A35:AA35"/>
    <mergeCell ref="AB35:AI35"/>
    <mergeCell ref="A36:AA36"/>
    <mergeCell ref="AB36:AI36"/>
    <mergeCell ref="A37:AA37"/>
    <mergeCell ref="AB37:AI37"/>
    <mergeCell ref="A38:AA38"/>
    <mergeCell ref="AB38:AI38"/>
    <mergeCell ref="A39:AA39"/>
    <mergeCell ref="AB39:AI39"/>
    <mergeCell ref="A40:AA40"/>
    <mergeCell ref="AB40:AI40"/>
    <mergeCell ref="A41:AI41"/>
    <mergeCell ref="A42:AI42"/>
    <mergeCell ref="A43:AI43"/>
    <mergeCell ref="A44:M44"/>
    <mergeCell ref="N44:O44"/>
    <mergeCell ref="A45:AH45"/>
    <mergeCell ref="A46:D46"/>
    <mergeCell ref="E46:S46"/>
    <mergeCell ref="T46:AH46"/>
    <mergeCell ref="A47:D47"/>
    <mergeCell ref="E47:S47"/>
    <mergeCell ref="T47:AH47"/>
    <mergeCell ref="A48:D48"/>
    <mergeCell ref="E48:S48"/>
    <mergeCell ref="T48:AH48"/>
    <mergeCell ref="A49:D49"/>
    <mergeCell ref="E49:S49"/>
    <mergeCell ref="T49:AH49"/>
    <mergeCell ref="A51:D51"/>
    <mergeCell ref="E51:S51"/>
    <mergeCell ref="T51:AH51"/>
    <mergeCell ref="A52:D54"/>
    <mergeCell ref="E52:S54"/>
    <mergeCell ref="X54:AD54"/>
    <mergeCell ref="A55:D57"/>
    <mergeCell ref="E55:S57"/>
    <mergeCell ref="X57:AD57"/>
    <mergeCell ref="A58:D58"/>
    <mergeCell ref="E58:S58"/>
    <mergeCell ref="A59:AH59"/>
    <mergeCell ref="A60:Y60"/>
    <mergeCell ref="AD60:AF60"/>
    <mergeCell ref="A61:AA61"/>
    <mergeCell ref="A62:AA62"/>
    <mergeCell ref="A63:AA63"/>
    <mergeCell ref="B65:F65"/>
    <mergeCell ref="G65:P65"/>
    <mergeCell ref="T65:X65"/>
    <mergeCell ref="Y65:AH65"/>
    <mergeCell ref="A67:T67"/>
    <mergeCell ref="U67:V67"/>
    <mergeCell ref="X67:AD67"/>
    <mergeCell ref="AE67:AI67"/>
    <mergeCell ref="A68:AI68"/>
    <mergeCell ref="A69:AI69"/>
  </mergeCells>
  <conditionalFormatting sqref="AB24:AI24">
    <cfRule type="cellIs" priority="2" operator="greaterThan" aboveAverage="0" equalAverage="0" bottom="0" percent="0" rank="0" text="" dxfId="0">
      <formula>$AB$18</formula>
    </cfRule>
  </conditionalFormatting>
  <conditionalFormatting sqref="AB27:AI27">
    <cfRule type="cellIs" priority="3" operator="equal" aboveAverage="0" equalAverage="0" bottom="0" percent="0" rank="0" text="" dxfId="1">
      <formula>"BŁĄD DANYCH"</formula>
    </cfRule>
  </conditionalFormatting>
  <dataValidations count="31">
    <dataValidation allowBlank="true" operator="between" prompt="...należy zaznaczyć aktywne komórki z wiersza poprzedzającego i przeciągnąć (przytrzymując kursorem myszy mały kwadracik w prawym dolnym rogu zaznaczonego obszaru) formułę do właściwego wiersza." promptTitle="Uwaga! Aby uzupełnić formułę..." showDropDown="false" showErrorMessage="true" showInputMessage="true" sqref="AL25" type="none">
      <formula1>0</formula1>
      <formula2>0</formula2>
    </dataValidation>
    <dataValidation allowBlank="true" error="W tym polu można wpisać tylko liczbę - równą lub większą od 0" errorTitle="Błąd!" operator="greaterThanOrEqual" showDropDown="false" showErrorMessage="true" showInputMessage="true" sqref="T6:AI6 T8:AI11 T12:AA12 G65:P65 Y65:AH65 AE67:AI67" type="decimal">
      <formula1>0</formula1>
      <formula2>0</formula2>
    </dataValidation>
    <dataValidation allowBlank="true" operator="between" showDropDown="true" showErrorMessage="true" showInputMessage="true" sqref="AH3" type="list">
      <formula1>"x"</formula1>
      <formula2>0</formula2>
    </dataValidation>
    <dataValidation allowBlank="true" error="W tym polu można wpisać tylko pojedynczą cyfrę - w zakresie od 0 do 9" errorTitle="Błąd!" operator="between" showDropDown="false" showErrorMessage="true" showInputMessage="true" sqref="X2:Z2 Y53 AA53:AD53 Y56 AA56:AD56" type="whole">
      <formula1>0</formula1>
      <formula2>9</formula2>
    </dataValidation>
    <dataValidation allowBlank="true" error="W tym polu można wpisać tylko pojedynczą cyfrę - w zakresie od 0 do 1" errorTitle="Błąd!" operator="between" showDropDown="false" showErrorMessage="true" showInputMessage="true" sqref="X53 X56" type="whole">
      <formula1>0</formula1>
      <formula2>1</formula2>
    </dataValidation>
    <dataValidation allowBlank="true" operator="between" prompt="Pole wypełniane automatycznie.&#10;Jeżeli wnioskodawcą jest JSFP nie dotyczy jej limit pomocy.&#10;Jeżeli operacja będzie dotyczyła tworzenia lub rozbudowy inkubatorów limit wynosi 500 000.&#10;W pozostałych przypadkach limitem jest kwota 300 000." promptTitle="Uwaga!" showDropDown="false" showErrorMessage="true" showInputMessage="true" sqref="AB18:AI18" type="list">
      <formula1>$AK$15:$AK$18</formula1>
      <formula2>0</formula2>
    </dataValidation>
    <dataValidation allowBlank="true" error="&#10;W tym polu można wpisać tylko znak &quot;X&quot;" errorTitle="Błąd!" operator="between" prompt="Po wpisaniu &quot;X&quot; w polu TAK wartość z pola NIE zostanie automatycznie usunięta.&#10;Po wyczyszczeniu pola TAK znak &quot;X&quot; zostanie automatycznie wpisany do pola NIE." promptTitle="Uwaga!" showDropDown="true" showErrorMessage="true" showInputMessage="true" sqref="AE3" type="list">
      <formula1>"x,X"</formula1>
      <formula2>0</formula2>
    </dataValidation>
    <dataValidation allowBlank="true" operator="between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E49:S49" type="none">
      <formula1>0</formula1>
      <formula2>0</formula2>
    </dataValidation>
    <dataValidation allowBlank="true" error="W tym polu można wpisać tylko znak &quot;X&quot;" errorTitle="Błąd!" operator="between" showDropDown="true" showErrorMessage="true" showInputMessage="true" sqref="AE63" type="list">
      <formula1>"x,X"</formula1>
      <formula2>0</formula2>
    </dataValidation>
    <dataValidation allowBlank="true" error="W tym polu można wpisać tylko znak &quot;X&quot;" errorTitle="Błąd!" operator="between" prompt="Po wpisaniu &quot;X&quot; w polu 7.1.6.2 wartość z pola 7.1.6.4 zostanie automatycznie usunięta.&#10;Po wyczyszczeniu pola 7.1.6.4 znak &quot;X&quot; zostanie automatycznie wpisany do pola 7.1.6.2." promptTitle="Uwaga!" showDropDown="true" showErrorMessage="true" showInputMessage="true" sqref="AE61" type="list">
      <formula1>"x,X"</formula1>
      <formula2>0</formula2>
    </dataValidation>
    <dataValidation allowBlank="true" error="W tym polu można wpisać tylko znak &quot;X&quot;" errorTitle="Błąd!" operator="between" prompt="Po wpisaniu &quot;X&quot; w polu 7.1.6.3 wartość z pola 7.1.6.4 zostanie automatycznie usunięta.&#10;Po wyczyszczeniu pola 7.1.6.4 znak &quot;X&quot; zostanie automatycznie wpisany do pola 7.1.6.3." promptTitle="Uwaga!" showDropDown="true" showErrorMessage="true" showInputMessage="true" sqref="AE62" type="list">
      <formula1>"x,X"</formula1>
      <formula2>0</formula2>
    </dataValidation>
    <dataValidation allowBlank="true" error="W tym polu można wpisać tylko liczbę - równą lub większą od 0" errorTitle="Błąd!" operator="greater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false" sqref="AB12:AI12 AB20:AI23" type="decimal">
      <formula1>0</formula1>
      <formula2>0</formula2>
    </dataValidation>
    <dataValidation allowBlank="true" error="W tym polu można wpisać tylko liczbę - równą lub większą od 0" errorTitle="Błąd!" operator="greater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T7:AI7 T13:AA13 AB16:AI16" type="decimal">
      <formula1>0</formula1>
      <formula2>0</formula2>
    </dataValidation>
    <dataValidation allowBlank="true" error="Kwota w tym polu musi być większa od 0. Operacja bowiem musi mieć przynajmniej jeden etap realizacji, a jego wartość musi być większa od 0." errorTitle="Błąd!" operator="greaterThanOrEqual" showDropDown="false" showErrorMessage="true" showInputMessage="true" sqref="AB28:AI28" type="whole">
      <formula1>1</formula1>
      <formula2>0</formula2>
    </dataValidation>
    <dataValidation allowBlank="true" error="W tym polu można wpisać tylko liczbę całkowitą - równą lub większą od 0" errorTitle="Błąd!" operator="greaterThanOrEqual" showDropDown="false" showErrorMessage="true" showInputMessage="true" sqref="AB29:AI29" type="whole">
      <formula1>0</formula1>
      <formula2>0</formula2>
    </dataValidation>
    <dataValidation allowBlank="true" error="Jeżeli pozostały do wykorzystania limit pomocy PROW przekracza kwotę dostępnego limitu pomocy de minimis obowiązującym limitem jest limit de minimis " errorTitle="Błąd!" operator="between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AB25:AI25" type="none">
      <formula1>0</formula1>
      <formula2>0</formula2>
    </dataValidation>
    <dataValidation allowBlank="true" error="Suma kwot uzyskanej pomocy nie może przekroczyć limitu pomocy, określonego w pkt. 3.2.1" errorTitle="Błąd!" operator="between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AB24:AI24" type="decimal">
      <formula1>0</formula1>
      <formula2>AB18</formula2>
    </dataValidation>
    <dataValidation allowBlank="true" operator="less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AB32:AI33 AB37:AI37" type="whole">
      <formula1>0</formula1>
      <formula2>0</formula2>
    </dataValidation>
    <dataValidation allowBlank="true" operator="greaterThanOrEqual" showDropDown="false" showErrorMessage="true" showInputMessage="true" sqref="AB34:AI36 AB38:AI40" type="whole">
      <formula1>0</formula1>
      <formula2>0</formula2>
    </dataValidation>
    <dataValidation allowBlank="true" error="W tym polu można wpisać tylko liczbę - równą lub większą od 0" errorTitle="Błąd!" operator="between" prompt="Suma kosztów kwalifikowalnych operacji (pole 4.1) musi być równa kwocie kosztów realizacji operacji (pole 2.5 w kolumnie Koszty kwalifikowalne operacji)!" promptTitle="Uwaga!" showDropDown="false" showErrorMessage="true" showInputMessage="true" sqref="AB27:AI27" type="decimal">
      <formula1>0</formula1>
      <formula2>AB13</formula2>
    </dataValidation>
    <dataValidation allowBlank="true" error="W tym polu można wpisać tylko liczbę - równą lub większą od 0" errorTitle="Błąd!" operator="greaterThanOrEqual" prompt="Kwota kosztów realizacji operacji (pole 2.5 w kolumnie Koszty kwalifikowalne operacji) musi być równa sumie kosztów kwalifikowalnych operacji (pole 4.1)!" promptTitle="Uwaga!" showDropDown="false" showErrorMessage="true" showInputMessage="true" sqref="AB13:AI13" type="decimal">
      <formula1>0</formula1>
      <formula2>0</formula2>
    </dataValidation>
    <dataValidation allowBlank="true" operator="greater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AB30:AI30" type="decimal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! (w tym konkretnym przypadku w numer 24, jak wskazuje zielona strzałka) i wybrać Wstaw." promptTitle="Uwaga! Aby dodać wiersz..." showDropDown="false" showErrorMessage="true" showInputMessage="true" sqref="AL24" type="none">
      <formula1>0</formula1>
      <formula2>0</formula2>
    </dataValidation>
    <dataValidation allowBlank="true" operator="greaterThanOrEqual" showDropDown="false" showErrorMessage="true" showInputMessage="true" sqref="E47:S48" type="decimal">
      <formula1>0</formula1>
      <formula2>0</formula2>
    </dataValidation>
    <dataValidation allowBlank="true" error="Kwota pomocy przypadająca na koszty kwalifikowalne nie może być wyższa, niż koszty kwalifikowalne" errorTitle="Błąd!" operator="lessThanOrEqual" showDropDown="false" showErrorMessage="true" showInputMessage="true" sqref="T47:AH48" type="decimal">
      <formula1>E47</formula1>
      <formula2>0</formula2>
    </dataValidation>
    <dataValidation allowBlank="true" error="Kwota pomocy przypadająca na koszty kwalifikowalne nie może być wyższa, niż koszty kwalifikowalne" errorTitle="Błąd!" operator="less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T49:AH49" type="decimal">
      <formula1>0</formula1>
      <formula2>0</formula2>
    </dataValidation>
    <dataValidation allowBlank="true" error="Wnioskowana kwota zaliczki nie może być wyższa od wnioskowanej kwoty pomocy" errorTitle="Błąd!" operator="lessThanOrEqual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E58:S58" type="decimal">
      <formula1>T49</formula1>
      <formula2>0</formula2>
    </dataValidation>
    <dataValidation allowBlank="true" error="Wnioskowana kwota zaliczki dla etapu nie może być wyższa od wnioskowanej kwoty pomocy dla etapu" errorTitle="Błąd!" operator="lessThanOrEqual" showDropDown="false" showErrorMessage="true" showInputMessage="true" sqref="E52:S54" type="decimal">
      <formula1>T47</formula1>
      <formula2>0</formula2>
    </dataValidation>
    <dataValidation allowBlank="true" error="Wnioskowana kwota zaliczki dla etapu nie może być wyższa od wnioskowanej kwoty pomocy dla etapu" errorTitle="Błąd!" operator="lessThanOrEqual" showDropDown="false" showErrorMessage="true" showInputMessage="true" sqref="E55:S57" type="decimal">
      <formula1>T48</formula1>
      <formula2>0</formula2>
    </dataValidation>
    <dataValidation allowBlank="true" error="W tym polu można wpisać tylko znak &quot;X&quot;" errorTitle="Błąd!" operator="between" prompt="Jeżeli w polu 7.1 wpisano &quot;X&quot; to pole 7.2 powinno pozostać puste (niewypełnione) - nie można ubiegać się jednocześnie o zaliczkę i wyprzedzające finansowanie!&#10;" promptTitle="Uwaga!" showDropDown="true" showErrorMessage="true" showInputMessage="true" sqref="W67" type="list">
      <formula1>"X,x"</formula1>
      <formula2>0</formula2>
    </dataValidation>
    <dataValidation allowBlank="true" error="W tym polu można wpisać tylko znak &quot;X&quot;" errorTitle="Błąd!" operator="between" prompt="Jeżeli w polu 7.1 wpisano &quot;X&quot; to pole 7.2 powinno pozostać puste (niewypełnione) - nie można ubiegać się jednocześnie o zaliczkę i wyprzedzające finansowanie!" promptTitle="Uwaga!" showDropDown="true" showErrorMessage="true" showInputMessage="true" sqref="P44" type="list">
      <formula1>"X,x"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rowBreaks count="1" manualBreakCount="1">
    <brk id="41" man="true" max="16383" min="0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7"/>
  <sheetViews>
    <sheetView showFormulas="false" showGridLines="false" showRowColHeaders="true" showZeros="true" rightToLeft="false" tabSelected="false" showOutlineSymbols="true" defaultGridColor="true" view="pageBreakPreview" topLeftCell="B1" colorId="64" zoomScale="115" zoomScaleNormal="100" zoomScalePageLayoutView="115" workbookViewId="0">
      <selection pane="topLeft" activeCell="B1" activeCellId="0" sqref="B1"/>
    </sheetView>
  </sheetViews>
  <sheetFormatPr defaultRowHeight="11.25" zeroHeight="false" outlineLevelRow="0" outlineLevelCol="0"/>
  <cols>
    <col collapsed="false" customWidth="true" hidden="true" outlineLevel="0" max="1" min="1" style="585" width="0.86"/>
    <col collapsed="false" customWidth="true" hidden="false" outlineLevel="0" max="2" min="2" style="585" width="4.86"/>
    <col collapsed="false" customWidth="true" hidden="false" outlineLevel="0" max="3" min="3" style="585" width="35.58"/>
    <col collapsed="false" customWidth="true" hidden="false" outlineLevel="0" max="4" min="4" style="585" width="6.15"/>
    <col collapsed="false" customWidth="true" hidden="false" outlineLevel="0" max="5" min="5" style="586" width="7.15"/>
    <col collapsed="false" customWidth="true" hidden="false" outlineLevel="0" max="6" min="6" style="585" width="10.71"/>
    <col collapsed="false" customWidth="true" hidden="false" outlineLevel="0" max="7" min="7" style="585" width="8.71"/>
    <col collapsed="false" customWidth="true" hidden="false" outlineLevel="0" max="9" min="8" style="585" width="10.71"/>
    <col collapsed="false" customWidth="true" hidden="false" outlineLevel="0" max="10" min="10" style="585" width="8.71"/>
    <col collapsed="false" customWidth="true" hidden="false" outlineLevel="0" max="12" min="11" style="585" width="10.71"/>
    <col collapsed="false" customWidth="true" hidden="false" outlineLevel="0" max="13" min="13" style="585" width="8.71"/>
    <col collapsed="false" customWidth="true" hidden="false" outlineLevel="0" max="14" min="14" style="585" width="10.71"/>
    <col collapsed="false" customWidth="true" hidden="false" outlineLevel="0" max="15" min="15" style="585" width="10.29"/>
    <col collapsed="false" customWidth="true" hidden="false" outlineLevel="0" max="16" min="16" style="585" width="6.71"/>
    <col collapsed="false" customWidth="true" hidden="false" outlineLevel="0" max="1025" min="17" style="585" width="9.14"/>
  </cols>
  <sheetData>
    <row r="1" customFormat="false" ht="12.75" hidden="false" customHeight="true" outlineLevel="0" collapsed="false">
      <c r="A1" s="587"/>
      <c r="B1" s="588" t="s">
        <v>535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9"/>
      <c r="O1" s="589"/>
    </row>
    <row r="2" s="593" customFormat="true" ht="22.5" hidden="false" customHeight="true" outlineLevel="0" collapsed="false">
      <c r="A2" s="590"/>
      <c r="B2" s="591" t="s">
        <v>186</v>
      </c>
      <c r="C2" s="591" t="s">
        <v>536</v>
      </c>
      <c r="D2" s="591" t="s">
        <v>537</v>
      </c>
      <c r="E2" s="591" t="s">
        <v>538</v>
      </c>
      <c r="F2" s="591" t="s">
        <v>539</v>
      </c>
      <c r="G2" s="591" t="s">
        <v>540</v>
      </c>
      <c r="H2" s="592" t="s">
        <v>541</v>
      </c>
      <c r="I2" s="591" t="s">
        <v>542</v>
      </c>
      <c r="J2" s="591"/>
      <c r="K2" s="591"/>
      <c r="L2" s="591" t="s">
        <v>543</v>
      </c>
      <c r="M2" s="591"/>
      <c r="N2" s="591"/>
      <c r="O2" s="591" t="s">
        <v>544</v>
      </c>
    </row>
    <row r="3" s="593" customFormat="true" ht="30" hidden="false" customHeight="true" outlineLevel="0" collapsed="false">
      <c r="A3" s="590"/>
      <c r="B3" s="591"/>
      <c r="C3" s="591"/>
      <c r="D3" s="591"/>
      <c r="E3" s="591"/>
      <c r="F3" s="591"/>
      <c r="G3" s="591"/>
      <c r="H3" s="592"/>
      <c r="I3" s="594" t="s">
        <v>545</v>
      </c>
      <c r="J3" s="594" t="s">
        <v>540</v>
      </c>
      <c r="K3" s="591" t="s">
        <v>546</v>
      </c>
      <c r="L3" s="594" t="s">
        <v>545</v>
      </c>
      <c r="M3" s="594" t="s">
        <v>540</v>
      </c>
      <c r="N3" s="594" t="s">
        <v>547</v>
      </c>
      <c r="O3" s="591"/>
    </row>
    <row r="4" s="597" customFormat="true" ht="10.5" hidden="false" customHeight="false" outlineLevel="0" collapsed="false">
      <c r="A4" s="595"/>
      <c r="B4" s="592" t="n">
        <v>1</v>
      </c>
      <c r="C4" s="592" t="n">
        <v>2</v>
      </c>
      <c r="D4" s="592" t="n">
        <v>3</v>
      </c>
      <c r="E4" s="592" t="n">
        <v>4</v>
      </c>
      <c r="F4" s="592" t="n">
        <v>5</v>
      </c>
      <c r="G4" s="592" t="n">
        <v>6</v>
      </c>
      <c r="H4" s="592" t="n">
        <v>7</v>
      </c>
      <c r="I4" s="596" t="n">
        <v>8</v>
      </c>
      <c r="J4" s="592" t="n">
        <v>9</v>
      </c>
      <c r="K4" s="592" t="n">
        <v>10</v>
      </c>
      <c r="L4" s="592" t="n">
        <v>11</v>
      </c>
      <c r="M4" s="592" t="n">
        <v>12</v>
      </c>
      <c r="N4" s="592" t="n">
        <v>13</v>
      </c>
      <c r="O4" s="592" t="n">
        <v>14</v>
      </c>
    </row>
    <row r="5" customFormat="false" ht="12" hidden="false" customHeight="true" outlineLevel="0" collapsed="false">
      <c r="A5" s="598"/>
      <c r="B5" s="599" t="s">
        <v>548</v>
      </c>
      <c r="C5" s="600" t="s">
        <v>549</v>
      </c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</row>
    <row r="6" customFormat="false" ht="12" hidden="false" customHeight="true" outlineLevel="0" collapsed="false">
      <c r="A6" s="598"/>
      <c r="B6" s="599" t="s">
        <v>550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</row>
    <row r="7" customFormat="false" ht="12" hidden="false" customHeight="true" outlineLevel="0" collapsed="false">
      <c r="A7" s="598"/>
      <c r="B7" s="602" t="s">
        <v>551</v>
      </c>
      <c r="C7" s="601"/>
      <c r="D7" s="603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5"/>
    </row>
    <row r="8" s="608" customFormat="true" ht="11.25" hidden="false" customHeight="false" outlineLevel="0" collapsed="false">
      <c r="A8" s="606"/>
      <c r="B8" s="607" t="s">
        <v>552</v>
      </c>
      <c r="C8" s="601"/>
      <c r="D8" s="603"/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5"/>
    </row>
    <row r="9" s="608" customFormat="true" ht="12" hidden="false" customHeight="true" outlineLevel="0" collapsed="false">
      <c r="A9" s="606"/>
      <c r="B9" s="607" t="s">
        <v>193</v>
      </c>
      <c r="C9" s="609"/>
      <c r="D9" s="603"/>
      <c r="E9" s="610"/>
      <c r="F9" s="604"/>
      <c r="G9" s="604"/>
      <c r="H9" s="604"/>
      <c r="I9" s="604"/>
      <c r="J9" s="604"/>
      <c r="K9" s="604"/>
      <c r="L9" s="604"/>
      <c r="M9" s="604"/>
      <c r="N9" s="604"/>
      <c r="O9" s="605"/>
    </row>
    <row r="10" customFormat="false" ht="12" hidden="false" customHeight="true" outlineLevel="0" collapsed="false">
      <c r="A10" s="598"/>
      <c r="B10" s="611" t="s">
        <v>553</v>
      </c>
      <c r="C10" s="612" t="s">
        <v>554</v>
      </c>
      <c r="D10" s="612"/>
      <c r="E10" s="612"/>
      <c r="F10" s="613" t="n">
        <f aca="true">SUM(F7:OFFSET(SumaABV,-1,4))</f>
        <v>0</v>
      </c>
      <c r="G10" s="613" t="n">
        <f aca="true">SUM(G7:OFFSET(SumaABV,-1,5))</f>
        <v>0</v>
      </c>
      <c r="H10" s="613" t="n">
        <f aca="true">SUM(H7:OFFSET(SumaABV,-1,6))</f>
        <v>0</v>
      </c>
      <c r="I10" s="613" t="n">
        <f aca="true">SUM(I7:OFFSET(SumaABV,-1,7))</f>
        <v>0</v>
      </c>
      <c r="J10" s="613" t="n">
        <f aca="true">SUM(J7:OFFSET(SumaABV,-1,8))</f>
        <v>0</v>
      </c>
      <c r="K10" s="613" t="n">
        <f aca="true">SUM(K7:OFFSET(SumaABV,-1,9))</f>
        <v>0</v>
      </c>
      <c r="L10" s="613" t="n">
        <f aca="true">SUM(L7:OFFSET(SumaABV,-1,10))</f>
        <v>0</v>
      </c>
      <c r="M10" s="613" t="n">
        <f aca="true">SUM(M7:OFFSET(SumaABV,-1,11))</f>
        <v>0</v>
      </c>
      <c r="N10" s="613" t="n">
        <f aca="true">SUM(N7:OFFSET(SumaABV,-1,12))</f>
        <v>0</v>
      </c>
      <c r="O10" s="614"/>
      <c r="Q10" s="615" t="s">
        <v>194</v>
      </c>
    </row>
    <row r="11" customFormat="false" ht="12" hidden="false" customHeight="true" outlineLevel="0" collapsed="false">
      <c r="A11" s="598"/>
      <c r="B11" s="616" t="s">
        <v>555</v>
      </c>
      <c r="C11" s="617"/>
      <c r="D11" s="617"/>
      <c r="E11" s="617"/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Q11" s="389" t="s">
        <v>196</v>
      </c>
    </row>
    <row r="12" customFormat="false" ht="12" hidden="false" customHeight="true" outlineLevel="0" collapsed="false">
      <c r="A12" s="598"/>
      <c r="B12" s="618" t="s">
        <v>551</v>
      </c>
      <c r="C12" s="619"/>
      <c r="D12" s="603"/>
      <c r="E12" s="610"/>
      <c r="F12" s="604"/>
      <c r="G12" s="604"/>
      <c r="H12" s="604"/>
      <c r="I12" s="604"/>
      <c r="J12" s="604"/>
      <c r="K12" s="604"/>
      <c r="L12" s="604"/>
      <c r="M12" s="604"/>
      <c r="N12" s="604"/>
      <c r="O12" s="605"/>
      <c r="Q12" s="615"/>
    </row>
    <row r="13" s="608" customFormat="true" ht="12" hidden="false" customHeight="true" outlineLevel="0" collapsed="false">
      <c r="A13" s="606" t="n">
        <v>1</v>
      </c>
      <c r="B13" s="618" t="s">
        <v>552</v>
      </c>
      <c r="C13" s="620"/>
      <c r="D13" s="603"/>
      <c r="E13" s="610"/>
      <c r="F13" s="604"/>
      <c r="G13" s="604"/>
      <c r="H13" s="604"/>
      <c r="I13" s="604"/>
      <c r="J13" s="604"/>
      <c r="K13" s="604"/>
      <c r="L13" s="604"/>
      <c r="M13" s="604"/>
      <c r="N13" s="604"/>
      <c r="O13" s="605"/>
      <c r="Q13" s="615"/>
    </row>
    <row r="14" s="608" customFormat="true" ht="12" hidden="false" customHeight="true" outlineLevel="0" collapsed="false">
      <c r="A14" s="606"/>
      <c r="B14" s="618" t="s">
        <v>193</v>
      </c>
      <c r="C14" s="621"/>
      <c r="D14" s="603"/>
      <c r="E14" s="610"/>
      <c r="F14" s="604"/>
      <c r="G14" s="604"/>
      <c r="H14" s="604"/>
      <c r="I14" s="604"/>
      <c r="J14" s="604"/>
      <c r="K14" s="604"/>
      <c r="L14" s="604"/>
      <c r="M14" s="604"/>
      <c r="N14" s="604"/>
      <c r="O14" s="605"/>
      <c r="Q14" s="615"/>
    </row>
    <row r="15" customFormat="false" ht="12" hidden="false" customHeight="true" outlineLevel="0" collapsed="false">
      <c r="A15" s="598"/>
      <c r="B15" s="622" t="s">
        <v>553</v>
      </c>
      <c r="C15" s="612" t="s">
        <v>556</v>
      </c>
      <c r="D15" s="612"/>
      <c r="E15" s="612"/>
      <c r="F15" s="613" t="n">
        <f aca="true">SUM(F12:OFFSET(SumaBBV,-1,4))</f>
        <v>0</v>
      </c>
      <c r="G15" s="613" t="n">
        <f aca="true">SUM(G12:OFFSET(SumaBBV,-1,5))</f>
        <v>0</v>
      </c>
      <c r="H15" s="613" t="n">
        <f aca="true">SUM(H12:OFFSET(SumaBBV,-1,6))</f>
        <v>0</v>
      </c>
      <c r="I15" s="613" t="n">
        <f aca="true">SUM(I12:OFFSET(SumaBBV,-1,7))</f>
        <v>0</v>
      </c>
      <c r="J15" s="613" t="n">
        <f aca="true">SUM(J12:OFFSET(SumaBBV,-1,8))</f>
        <v>0</v>
      </c>
      <c r="K15" s="613" t="n">
        <f aca="true">SUM(K12:OFFSET(SumaBBV,-1,9))</f>
        <v>0</v>
      </c>
      <c r="L15" s="613" t="n">
        <f aca="true">SUM(L12:OFFSET(SumaBBV,-1,10))</f>
        <v>0</v>
      </c>
      <c r="M15" s="613" t="n">
        <f aca="true">SUM(M12:OFFSET(SumaBBV,-1,11))</f>
        <v>0</v>
      </c>
      <c r="N15" s="613" t="n">
        <f aca="true">SUM(N12:OFFSET(SumaBBV,-1,12))</f>
        <v>0</v>
      </c>
      <c r="O15" s="614"/>
      <c r="Q15" s="615"/>
    </row>
    <row r="16" customFormat="false" ht="12" hidden="false" customHeight="true" outlineLevel="0" collapsed="false">
      <c r="A16" s="598"/>
      <c r="B16" s="616" t="s">
        <v>557</v>
      </c>
      <c r="C16" s="616"/>
      <c r="D16" s="616"/>
      <c r="E16" s="616"/>
      <c r="F16" s="613" t="n">
        <f aca="true">SUM(OFFSET(SumaABV,0,4),OFFSET(SumaBBV,0,4))</f>
        <v>0</v>
      </c>
      <c r="G16" s="613" t="n">
        <f aca="true">SUM(OFFSET(SumaABV,0,5),OFFSET(SumaBBV,0,5))</f>
        <v>0</v>
      </c>
      <c r="H16" s="613" t="n">
        <f aca="true">SUM(OFFSET(SumaABV,0,6),OFFSET(SumaBBV,0,6))</f>
        <v>0</v>
      </c>
      <c r="I16" s="613" t="n">
        <f aca="true">SUM(OFFSET(SumaABV,0,7),OFFSET(SumaBBV,0,7))</f>
        <v>0</v>
      </c>
      <c r="J16" s="613" t="n">
        <f aca="true">SUM(OFFSET(SumaABV,0,8),OFFSET(SumaBBV,0,8))</f>
        <v>0</v>
      </c>
      <c r="K16" s="613" t="n">
        <f aca="true">SUM(OFFSET(SumaABV,0,9),OFFSET(SumaBBV,0,9))</f>
        <v>0</v>
      </c>
      <c r="L16" s="613" t="n">
        <f aca="true">SUM(OFFSET(SumaABV,0,10),OFFSET(SumaBBV,0,10))</f>
        <v>0</v>
      </c>
      <c r="M16" s="613" t="n">
        <f aca="true">SUM(OFFSET(SumaABV,0,11),OFFSET(SumaBBV,0,11))</f>
        <v>0</v>
      </c>
      <c r="N16" s="613" t="n">
        <f aca="true">SUM(OFFSET(SumaABV,0,12),OFFSET(SumaBBV,0,12))</f>
        <v>0</v>
      </c>
      <c r="O16" s="614"/>
      <c r="Q16" s="615"/>
    </row>
    <row r="17" customFormat="false" ht="12" hidden="false" customHeight="true" outlineLevel="0" collapsed="false">
      <c r="A17" s="598"/>
      <c r="B17" s="591" t="s">
        <v>558</v>
      </c>
      <c r="C17" s="623" t="s">
        <v>559</v>
      </c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Q17" s="615"/>
    </row>
    <row r="18" customFormat="false" ht="12" hidden="false" customHeight="true" outlineLevel="0" collapsed="false">
      <c r="A18" s="598"/>
      <c r="B18" s="591" t="s">
        <v>560</v>
      </c>
      <c r="C18" s="600" t="s">
        <v>561</v>
      </c>
      <c r="D18" s="600"/>
      <c r="E18" s="600"/>
      <c r="F18" s="600"/>
      <c r="G18" s="600"/>
      <c r="H18" s="600"/>
      <c r="I18" s="600"/>
      <c r="J18" s="600"/>
      <c r="K18" s="600"/>
      <c r="L18" s="600"/>
      <c r="M18" s="600"/>
      <c r="N18" s="600"/>
      <c r="O18" s="600"/>
      <c r="Q18" s="615"/>
    </row>
    <row r="19" customFormat="false" ht="12" hidden="false" customHeight="true" outlineLevel="0" collapsed="false">
      <c r="A19" s="598"/>
      <c r="B19" s="618" t="s">
        <v>551</v>
      </c>
      <c r="C19" s="603"/>
      <c r="D19" s="603"/>
      <c r="E19" s="610"/>
      <c r="F19" s="604"/>
      <c r="G19" s="604"/>
      <c r="H19" s="604"/>
      <c r="I19" s="604"/>
      <c r="J19" s="604"/>
      <c r="K19" s="604"/>
      <c r="L19" s="604"/>
      <c r="M19" s="604"/>
      <c r="N19" s="604"/>
      <c r="O19" s="605"/>
    </row>
    <row r="20" customFormat="false" ht="12" hidden="false" customHeight="true" outlineLevel="0" collapsed="false">
      <c r="A20" s="598"/>
      <c r="B20" s="618" t="s">
        <v>552</v>
      </c>
      <c r="C20" s="603"/>
      <c r="D20" s="603"/>
      <c r="E20" s="610"/>
      <c r="F20" s="604"/>
      <c r="G20" s="604"/>
      <c r="H20" s="604"/>
      <c r="I20" s="604"/>
      <c r="J20" s="604"/>
      <c r="K20" s="604"/>
      <c r="L20" s="604"/>
      <c r="M20" s="604"/>
      <c r="N20" s="604"/>
      <c r="O20" s="605"/>
    </row>
    <row r="21" s="608" customFormat="true" ht="12" hidden="false" customHeight="true" outlineLevel="0" collapsed="false">
      <c r="A21" s="606"/>
      <c r="B21" s="618" t="s">
        <v>193</v>
      </c>
      <c r="C21" s="603"/>
      <c r="D21" s="603"/>
      <c r="E21" s="610"/>
      <c r="F21" s="604"/>
      <c r="G21" s="604"/>
      <c r="H21" s="604"/>
      <c r="I21" s="604"/>
      <c r="J21" s="604"/>
      <c r="K21" s="604"/>
      <c r="L21" s="604"/>
      <c r="M21" s="604"/>
      <c r="N21" s="604"/>
      <c r="O21" s="605"/>
    </row>
    <row r="22" customFormat="false" ht="12" hidden="false" customHeight="true" outlineLevel="0" collapsed="false">
      <c r="A22" s="598"/>
      <c r="B22" s="624" t="s">
        <v>562</v>
      </c>
      <c r="C22" s="624"/>
      <c r="D22" s="624"/>
      <c r="E22" s="624"/>
      <c r="F22" s="613" t="n">
        <f aca="true">SUM(F19:OFFSET(SumaII_IBV,-1,4))</f>
        <v>0</v>
      </c>
      <c r="G22" s="613" t="n">
        <f aca="true">SUM(G19:OFFSET(SumaII_IBV,-1,5))</f>
        <v>0</v>
      </c>
      <c r="H22" s="613" t="n">
        <f aca="true">SUM(H19:OFFSET(SumaII_IBV,-1,6))</f>
        <v>0</v>
      </c>
      <c r="I22" s="613" t="n">
        <f aca="true">SUM(I19:OFFSET(SumaII_IBV,-1,7))</f>
        <v>0</v>
      </c>
      <c r="J22" s="613" t="n">
        <f aca="true">SUM(J19:OFFSET(SumaII_IBV,-1,8))</f>
        <v>0</v>
      </c>
      <c r="K22" s="613" t="n">
        <f aca="true">SUM(K19:OFFSET(SumaII_IBV,-1,9))</f>
        <v>0</v>
      </c>
      <c r="L22" s="613" t="n">
        <f aca="true">SUM(L19:OFFSET(SumaII_IBV,-1,10))</f>
        <v>0</v>
      </c>
      <c r="M22" s="613" t="n">
        <f aca="true">SUM(M19:OFFSET(SumaII_IBV,-1,11))</f>
        <v>0</v>
      </c>
      <c r="N22" s="613" t="n">
        <f aca="true">SUM(N19:OFFSET(SumaII_IBV,-1,12))</f>
        <v>0</v>
      </c>
      <c r="O22" s="614"/>
    </row>
    <row r="23" customFormat="false" ht="12" hidden="false" customHeight="true" outlineLevel="0" collapsed="false">
      <c r="A23" s="598"/>
      <c r="B23" s="591" t="s">
        <v>563</v>
      </c>
      <c r="C23" s="600" t="s">
        <v>564</v>
      </c>
      <c r="D23" s="600"/>
      <c r="E23" s="600"/>
      <c r="F23" s="600"/>
      <c r="G23" s="600"/>
      <c r="H23" s="600"/>
      <c r="I23" s="600"/>
      <c r="J23" s="600"/>
      <c r="K23" s="600"/>
      <c r="L23" s="600"/>
      <c r="M23" s="600"/>
      <c r="N23" s="600"/>
      <c r="O23" s="600"/>
    </row>
    <row r="24" customFormat="false" ht="12" hidden="false" customHeight="true" outlineLevel="0" collapsed="false">
      <c r="A24" s="598"/>
      <c r="B24" s="618" t="s">
        <v>551</v>
      </c>
      <c r="C24" s="603"/>
      <c r="D24" s="603"/>
      <c r="E24" s="610"/>
      <c r="F24" s="604"/>
      <c r="G24" s="604"/>
      <c r="H24" s="604"/>
      <c r="I24" s="604"/>
      <c r="J24" s="604"/>
      <c r="K24" s="604"/>
      <c r="L24" s="604"/>
      <c r="M24" s="604"/>
      <c r="N24" s="604"/>
      <c r="O24" s="605"/>
    </row>
    <row r="25" customFormat="false" ht="12" hidden="false" customHeight="true" outlineLevel="0" collapsed="false">
      <c r="A25" s="598"/>
      <c r="B25" s="618" t="s">
        <v>552</v>
      </c>
      <c r="C25" s="603"/>
      <c r="D25" s="603"/>
      <c r="E25" s="610"/>
      <c r="F25" s="604"/>
      <c r="G25" s="604"/>
      <c r="H25" s="604"/>
      <c r="I25" s="604"/>
      <c r="J25" s="604"/>
      <c r="K25" s="604"/>
      <c r="L25" s="604"/>
      <c r="M25" s="604"/>
      <c r="N25" s="604"/>
      <c r="O25" s="605"/>
    </row>
    <row r="26" s="608" customFormat="true" ht="12" hidden="false" customHeight="true" outlineLevel="0" collapsed="false">
      <c r="A26" s="606"/>
      <c r="B26" s="618" t="s">
        <v>193</v>
      </c>
      <c r="C26" s="603"/>
      <c r="D26" s="603"/>
      <c r="E26" s="610"/>
      <c r="F26" s="604"/>
      <c r="G26" s="604"/>
      <c r="H26" s="604"/>
      <c r="I26" s="604"/>
      <c r="J26" s="604"/>
      <c r="K26" s="604"/>
      <c r="L26" s="604"/>
      <c r="M26" s="604"/>
      <c r="N26" s="604"/>
      <c r="O26" s="605"/>
    </row>
    <row r="27" customFormat="false" ht="12" hidden="false" customHeight="true" outlineLevel="0" collapsed="false">
      <c r="A27" s="598"/>
      <c r="B27" s="624" t="s">
        <v>565</v>
      </c>
      <c r="C27" s="624"/>
      <c r="D27" s="624"/>
      <c r="E27" s="624"/>
      <c r="F27" s="613" t="n">
        <f aca="true">SUM(F24:OFFSET(SumaII_IIBV,-1,4))</f>
        <v>0</v>
      </c>
      <c r="G27" s="613" t="n">
        <f aca="true">SUM(G24:OFFSET(SumaII_IIBV,-1,5))</f>
        <v>0</v>
      </c>
      <c r="H27" s="613" t="n">
        <f aca="true">SUM(H24:OFFSET(SumaII_IIBV,-1,6))</f>
        <v>0</v>
      </c>
      <c r="I27" s="613" t="n">
        <f aca="true">SUM(I24:OFFSET(SumaII_IIBV,-1,7))</f>
        <v>0</v>
      </c>
      <c r="J27" s="613" t="n">
        <f aca="true">SUM(J24:OFFSET(SumaII_IIBV,-1,8))</f>
        <v>0</v>
      </c>
      <c r="K27" s="613" t="n">
        <f aca="true">SUM(K24:OFFSET(SumaII_IIBV,-1,9))</f>
        <v>0</v>
      </c>
      <c r="L27" s="613" t="n">
        <f aca="true">SUM(L24:OFFSET(SumaII_IIBV,-1,10))</f>
        <v>0</v>
      </c>
      <c r="M27" s="613" t="n">
        <f aca="true">SUM(M24:OFFSET(SumaII_IIBV,-1,11))</f>
        <v>0</v>
      </c>
      <c r="N27" s="613" t="n">
        <f aca="true">SUM(N24:OFFSET(SumaII_IIBV,-1,12))</f>
        <v>0</v>
      </c>
      <c r="O27" s="614"/>
    </row>
    <row r="28" customFormat="false" ht="12" hidden="false" customHeight="true" outlineLevel="0" collapsed="false">
      <c r="A28" s="598"/>
      <c r="B28" s="591" t="s">
        <v>566</v>
      </c>
      <c r="C28" s="600" t="s">
        <v>567</v>
      </c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600"/>
      <c r="O28" s="600"/>
    </row>
    <row r="29" customFormat="false" ht="12" hidden="false" customHeight="true" outlineLevel="0" collapsed="false">
      <c r="A29" s="598"/>
      <c r="B29" s="618" t="s">
        <v>551</v>
      </c>
      <c r="C29" s="603"/>
      <c r="D29" s="603"/>
      <c r="E29" s="610"/>
      <c r="F29" s="604"/>
      <c r="G29" s="604"/>
      <c r="H29" s="604"/>
      <c r="I29" s="604"/>
      <c r="J29" s="604"/>
      <c r="K29" s="604"/>
      <c r="L29" s="604"/>
      <c r="M29" s="604"/>
      <c r="N29" s="604"/>
      <c r="O29" s="605"/>
    </row>
    <row r="30" customFormat="false" ht="12" hidden="false" customHeight="true" outlineLevel="0" collapsed="false">
      <c r="A30" s="598"/>
      <c r="B30" s="618" t="s">
        <v>552</v>
      </c>
      <c r="C30" s="603"/>
      <c r="D30" s="603"/>
      <c r="E30" s="610"/>
      <c r="F30" s="604"/>
      <c r="G30" s="604"/>
      <c r="H30" s="604"/>
      <c r="I30" s="604"/>
      <c r="J30" s="604"/>
      <c r="K30" s="604"/>
      <c r="L30" s="604"/>
      <c r="M30" s="604"/>
      <c r="N30" s="604"/>
      <c r="O30" s="605"/>
    </row>
    <row r="31" s="608" customFormat="true" ht="12" hidden="false" customHeight="true" outlineLevel="0" collapsed="false">
      <c r="A31" s="606"/>
      <c r="B31" s="618" t="s">
        <v>193</v>
      </c>
      <c r="C31" s="603"/>
      <c r="D31" s="603"/>
      <c r="E31" s="610"/>
      <c r="F31" s="604"/>
      <c r="G31" s="604"/>
      <c r="H31" s="604"/>
      <c r="I31" s="604"/>
      <c r="J31" s="604"/>
      <c r="K31" s="604"/>
      <c r="L31" s="604"/>
      <c r="M31" s="604"/>
      <c r="N31" s="604"/>
      <c r="O31" s="605"/>
    </row>
    <row r="32" customFormat="false" ht="12" hidden="false" customHeight="true" outlineLevel="0" collapsed="false">
      <c r="A32" s="598"/>
      <c r="B32" s="625" t="s">
        <v>568</v>
      </c>
      <c r="C32" s="625"/>
      <c r="D32" s="625"/>
      <c r="E32" s="625"/>
      <c r="F32" s="613" t="n">
        <f aca="true">SUM(F29:OFFSET(SumaII_IIIBV,-1,4))</f>
        <v>0</v>
      </c>
      <c r="G32" s="613" t="n">
        <f aca="true">SUM(G29:OFFSET(SumaII_IIIBV,-1,5))</f>
        <v>0</v>
      </c>
      <c r="H32" s="613" t="n">
        <f aca="true">SUM(H29:OFFSET(SumaII_IIIBV,-1,6))</f>
        <v>0</v>
      </c>
      <c r="I32" s="613" t="n">
        <f aca="true">SUM(I29:OFFSET(SumaII_IIIBV,-1,7))</f>
        <v>0</v>
      </c>
      <c r="J32" s="613" t="n">
        <f aca="true">SUM(J29:OFFSET(SumaII_IIIBV,-1,8))</f>
        <v>0</v>
      </c>
      <c r="K32" s="613" t="n">
        <f aca="true">SUM(K29:OFFSET(SumaII_IIIBV,-1,9))</f>
        <v>0</v>
      </c>
      <c r="L32" s="613" t="n">
        <f aca="true">SUM(L29:OFFSET(SumaII_IIIBV,-1,10))</f>
        <v>0</v>
      </c>
      <c r="M32" s="613" t="n">
        <f aca="true">SUM(M29:OFFSET(SumaII_IIIBV,-1,11))</f>
        <v>0</v>
      </c>
      <c r="N32" s="613" t="n">
        <f aca="true">SUM(N29:OFFSET(SumaII_IIIBV,-1,12))</f>
        <v>0</v>
      </c>
      <c r="O32" s="614"/>
    </row>
    <row r="33" customFormat="false" ht="12" hidden="false" customHeight="true" outlineLevel="0" collapsed="false">
      <c r="A33" s="598"/>
      <c r="B33" s="625" t="s">
        <v>569</v>
      </c>
      <c r="C33" s="625"/>
      <c r="D33" s="625"/>
      <c r="E33" s="625"/>
      <c r="F33" s="613" t="n">
        <f aca="true">SUM(OFFSET(SumaII_IBV,0,4),OFFSET(SumaII_IIBV,0,4),OFFSET(SumaII_IIIBV,0,4))</f>
        <v>0</v>
      </c>
      <c r="G33" s="613" t="n">
        <f aca="true">SUM(OFFSET(SumaII_IBV,0,5),OFFSET(SumaII_IIBV,0,5),OFFSET(SumaII_IIIBV,0,5))</f>
        <v>0</v>
      </c>
      <c r="H33" s="613" t="n">
        <f aca="true">SUM(OFFSET(SumaII_IBV,0,6),OFFSET(SumaII_IIBV,0,6),OFFSET(SumaII_IIIBV,0,6))</f>
        <v>0</v>
      </c>
      <c r="I33" s="613" t="n">
        <f aca="true">SUM(OFFSET(SumaII_IBV,0,7),OFFSET(SumaII_IIBV,0,7),OFFSET(SumaII_IIIBV,0,7))</f>
        <v>0</v>
      </c>
      <c r="J33" s="613" t="n">
        <f aca="true">SUM(OFFSET(SumaII_IBV,0,8),OFFSET(SumaII_IIBV,0,8),OFFSET(SumaII_IIIBV,0,8))</f>
        <v>0</v>
      </c>
      <c r="K33" s="613" t="n">
        <f aca="true">SUM(OFFSET(SumaII_IBV,0,9),OFFSET(SumaII_IIBV,0,9),OFFSET(SumaII_IIIBV,0,9))</f>
        <v>0</v>
      </c>
      <c r="L33" s="613" t="n">
        <f aca="true">SUM(OFFSET(SumaII_IBV,0,10),OFFSET(SumaII_IIBV,0,10),OFFSET(SumaII_IIIBV,0,10))</f>
        <v>0</v>
      </c>
      <c r="M33" s="613" t="n">
        <f aca="true">SUM(OFFSET(SumaII_IBV,0,11),OFFSET(SumaII_IIBV,0,11),OFFSET(SumaII_IIIBV,0,11))</f>
        <v>0</v>
      </c>
      <c r="N33" s="613" t="n">
        <f aca="true">SUM(OFFSET(SumaII_IBV,0,12),OFFSET(SumaII_IIBV,0,12),OFFSET(SumaII_IIIBV,0,12))</f>
        <v>0</v>
      </c>
      <c r="O33" s="614"/>
    </row>
    <row r="34" customFormat="false" ht="12" hidden="false" customHeight="true" outlineLevel="0" collapsed="false">
      <c r="A34" s="598"/>
      <c r="B34" s="599" t="s">
        <v>570</v>
      </c>
      <c r="C34" s="626" t="s">
        <v>571</v>
      </c>
      <c r="D34" s="626"/>
      <c r="E34" s="626"/>
      <c r="F34" s="626"/>
      <c r="G34" s="626"/>
      <c r="H34" s="626"/>
      <c r="I34" s="626"/>
      <c r="J34" s="626"/>
      <c r="K34" s="626"/>
      <c r="L34" s="626"/>
      <c r="M34" s="626"/>
      <c r="N34" s="626"/>
      <c r="O34" s="626"/>
    </row>
    <row r="35" customFormat="false" ht="12" hidden="false" customHeight="true" outlineLevel="0" collapsed="false">
      <c r="A35" s="598"/>
      <c r="B35" s="618" t="s">
        <v>551</v>
      </c>
      <c r="C35" s="603"/>
      <c r="D35" s="603"/>
      <c r="E35" s="610"/>
      <c r="F35" s="604"/>
      <c r="G35" s="604"/>
      <c r="H35" s="604"/>
      <c r="I35" s="604"/>
      <c r="J35" s="604"/>
      <c r="K35" s="604"/>
      <c r="L35" s="604"/>
      <c r="M35" s="604"/>
      <c r="N35" s="604"/>
      <c r="O35" s="605"/>
    </row>
    <row r="36" customFormat="false" ht="12" hidden="false" customHeight="true" outlineLevel="0" collapsed="false">
      <c r="A36" s="598"/>
      <c r="B36" s="618" t="s">
        <v>552</v>
      </c>
      <c r="C36" s="603"/>
      <c r="D36" s="603"/>
      <c r="E36" s="610"/>
      <c r="F36" s="604"/>
      <c r="G36" s="604"/>
      <c r="H36" s="604"/>
      <c r="I36" s="604"/>
      <c r="J36" s="604"/>
      <c r="K36" s="604"/>
      <c r="L36" s="604"/>
      <c r="M36" s="604"/>
      <c r="N36" s="604"/>
      <c r="O36" s="605"/>
    </row>
    <row r="37" s="608" customFormat="true" ht="12" hidden="false" customHeight="true" outlineLevel="0" collapsed="false">
      <c r="A37" s="606"/>
      <c r="B37" s="618" t="s">
        <v>193</v>
      </c>
      <c r="C37" s="627"/>
      <c r="D37" s="603"/>
      <c r="E37" s="610"/>
      <c r="F37" s="604"/>
      <c r="G37" s="604"/>
      <c r="H37" s="604"/>
      <c r="I37" s="604"/>
      <c r="J37" s="604"/>
      <c r="K37" s="604"/>
      <c r="L37" s="604"/>
      <c r="M37" s="604"/>
      <c r="N37" s="604"/>
      <c r="O37" s="605"/>
    </row>
    <row r="38" customFormat="false" ht="12" hidden="false" customHeight="true" outlineLevel="0" collapsed="false">
      <c r="A38" s="598"/>
      <c r="B38" s="624" t="s">
        <v>572</v>
      </c>
      <c r="C38" s="624"/>
      <c r="D38" s="624"/>
      <c r="E38" s="624"/>
      <c r="F38" s="613" t="n">
        <f aca="true">SUM(F35:OFFSET(SumaIIIBV,-1,4))</f>
        <v>0</v>
      </c>
      <c r="G38" s="613" t="n">
        <f aca="true">SUM(G35:OFFSET(SumaIIIBV,-1,5))</f>
        <v>0</v>
      </c>
      <c r="H38" s="613" t="n">
        <f aca="true">SUM(H35:OFFSET(SumaIIIBV,-1,6))</f>
        <v>0</v>
      </c>
      <c r="I38" s="613" t="n">
        <f aca="true">SUM(I35:OFFSET(SumaIIIBV,-1,7))</f>
        <v>0</v>
      </c>
      <c r="J38" s="613" t="n">
        <f aca="true">SUM(J35:OFFSET(SumaIIIBV,-1,8))</f>
        <v>0</v>
      </c>
      <c r="K38" s="613" t="n">
        <f aca="true">SUM(K35:OFFSET(SumaIIIBV,-1,9))</f>
        <v>0</v>
      </c>
      <c r="L38" s="613" t="n">
        <f aca="true">SUM(L35:OFFSET(SumaIIIBV,-1,10))</f>
        <v>0</v>
      </c>
      <c r="M38" s="613" t="n">
        <f aca="true">SUM(M35:OFFSET(SumaIIIBV,-1,11))</f>
        <v>0</v>
      </c>
      <c r="N38" s="613" t="n">
        <f aca="true">SUM(N35:OFFSET(SumaIIIBV,-1,12))</f>
        <v>0</v>
      </c>
      <c r="O38" s="614"/>
    </row>
    <row r="39" customFormat="false" ht="12" hidden="false" customHeight="true" outlineLevel="0" collapsed="false">
      <c r="A39" s="598"/>
      <c r="B39" s="599" t="s">
        <v>573</v>
      </c>
      <c r="C39" s="624" t="s">
        <v>574</v>
      </c>
      <c r="D39" s="624"/>
      <c r="E39" s="624"/>
      <c r="F39" s="613" t="n">
        <f aca="true">SUM(OFFSET(SumaIBV,0,4),OFFSET(SumaIIBV,0,4),OFFSET(SumaIIIBV,0,4))</f>
        <v>0</v>
      </c>
      <c r="G39" s="613" t="n">
        <f aca="true">SUM(OFFSET(SumaIBV,0,5),OFFSET(SumaIIBV,0,5),OFFSET(SumaIIIBV,0,5))</f>
        <v>0</v>
      </c>
      <c r="H39" s="613" t="n">
        <f aca="true">SUM(OFFSET(SumaIBV,0,6),OFFSET(SumaIIBV,0,6),OFFSET(SumaIIIBV,0,6))</f>
        <v>0</v>
      </c>
      <c r="I39" s="613" t="n">
        <f aca="true">SUM(OFFSET(SumaIBV,0,7),OFFSET(SumaIIBV,0,7),OFFSET(SumaIIIBV,0,7))</f>
        <v>0</v>
      </c>
      <c r="J39" s="613" t="n">
        <f aca="true">SUM(OFFSET(SumaIBV,0,8),OFFSET(SumaIIBV,0,8),OFFSET(SumaIIIBV,0,8))</f>
        <v>0</v>
      </c>
      <c r="K39" s="613" t="n">
        <f aca="true">SUM(OFFSET(SumaIBV,0,9),OFFSET(SumaIIBV,0,9),OFFSET(SumaIIIBV,0,9))</f>
        <v>0</v>
      </c>
      <c r="L39" s="613" t="n">
        <f aca="true">SUM(OFFSET(SumaIBV,0,10),OFFSET(SumaIIBV,0,10),OFFSET(SumaIIIBV,0,10))</f>
        <v>0</v>
      </c>
      <c r="M39" s="613" t="n">
        <f aca="true">SUM(OFFSET(SumaIBV,0,11),OFFSET(SumaIIBV,0,11),OFFSET(SumaIIIBV,0,11))</f>
        <v>0</v>
      </c>
      <c r="N39" s="613" t="n">
        <f aca="true">SUM(OFFSET(SumaIBV,0,12),OFFSET(SumaIIBV,0,12),OFFSET(SumaIIIBV,0,12))</f>
        <v>0</v>
      </c>
      <c r="O39" s="614"/>
    </row>
    <row r="40" customFormat="false" ht="12" hidden="false" customHeight="true" outlineLevel="0" collapsed="false">
      <c r="A40" s="598"/>
      <c r="B40" s="599"/>
      <c r="C40" s="600" t="s">
        <v>575</v>
      </c>
      <c r="D40" s="600"/>
      <c r="E40" s="600"/>
      <c r="F40" s="600"/>
      <c r="G40" s="600"/>
      <c r="H40" s="600"/>
      <c r="I40" s="600"/>
      <c r="J40" s="600"/>
      <c r="K40" s="600"/>
      <c r="L40" s="600"/>
      <c r="M40" s="600"/>
      <c r="N40" s="600"/>
      <c r="O40" s="600"/>
    </row>
    <row r="41" customFormat="false" ht="12" hidden="false" customHeight="true" outlineLevel="0" collapsed="false">
      <c r="A41" s="598"/>
      <c r="B41" s="602" t="s">
        <v>576</v>
      </c>
      <c r="C41" s="628" t="s">
        <v>577</v>
      </c>
      <c r="D41" s="629" t="s">
        <v>193</v>
      </c>
      <c r="E41" s="630"/>
      <c r="F41" s="613" t="n">
        <f aca="true">IF($D41&gt;0,SUMIF($O$7:OFFSET(SumaIIIBV,0,13),$D41,F$7:OFFSET(SumaIIIBV,0,4)),0)</f>
        <v>0</v>
      </c>
      <c r="G41" s="613" t="n">
        <f aca="true">IF($D41&gt;0,SUMIF($O$7:OFFSET(SumaIIIBV,0,13),$D41,G$7:OFFSET(SumaIIIBV,0,5)),0)</f>
        <v>0</v>
      </c>
      <c r="H41" s="613" t="n">
        <f aca="true">IF($D41&gt;0,SUMIF($O$7:OFFSET(SumaIIIBV,0,13),$D41,H$7:OFFSET(SumaIIIBV,0,6)),0)</f>
        <v>0</v>
      </c>
      <c r="I41" s="613" t="n">
        <f aca="true">IF($D41&gt;0,SUMIF($O$7:OFFSET(SumaIIIBV,0,13),$D41,I$7:OFFSET(SumaIIIBV,0,7)),0)</f>
        <v>0</v>
      </c>
      <c r="J41" s="613" t="n">
        <f aca="true">IF($D41&gt;0,SUMIF($O$7:OFFSET(SumaIIIBV,0,13),$D41,J$7:OFFSET(SumaIIIBV,0,8)),0)</f>
        <v>0</v>
      </c>
      <c r="K41" s="613" t="n">
        <f aca="true">IF($D41&gt;0,SUMIF($O$7:OFFSET(SumaIIIBV,0,13),$D41,K$7:OFFSET(SumaIIIBV,0,9)),0)</f>
        <v>0</v>
      </c>
      <c r="L41" s="613" t="n">
        <f aca="true">IF($D41&gt;0,SUMIF($O$7:OFFSET(SumaIIIBV,0,13),$D41,L$7:OFFSET(SumaIIIBV,0,10)),0)</f>
        <v>0</v>
      </c>
      <c r="M41" s="613" t="n">
        <f aca="true">IF($D41&gt;0,SUMIF($O$7:OFFSET(SumaIIIBV,0,13),$D41,M$7:OFFSET(SumaIIIBV,0,11)),0)</f>
        <v>0</v>
      </c>
      <c r="N41" s="613" t="n">
        <f aca="true">IF($D41&gt;0,SUMIF($O$7:OFFSET(SumaIIIBV,0,13),$D41,N$7:OFFSET(SumaIIIBV,0,12)),0)</f>
        <v>0</v>
      </c>
      <c r="O41" s="614"/>
    </row>
    <row r="42" customFormat="false" ht="12" hidden="false" customHeight="true" outlineLevel="0" collapsed="false">
      <c r="A42" s="598"/>
      <c r="B42" s="602" t="s">
        <v>578</v>
      </c>
      <c r="C42" s="628" t="s">
        <v>577</v>
      </c>
      <c r="D42" s="629" t="s">
        <v>193</v>
      </c>
      <c r="E42" s="630"/>
      <c r="F42" s="613" t="n">
        <f aca="true">IF($D42&gt;0,SUMIF($O$7:OFFSET(SumaIIIBV,0,13),$D42,F$7:OFFSET(SumaIIIBV,0,4)),0)</f>
        <v>0</v>
      </c>
      <c r="G42" s="613" t="n">
        <f aca="true">IF($D42&gt;0,SUMIF($O$7:OFFSET(SumaIIIBV,0,13),$D42,G$7:OFFSET(SumaIIIBV,0,5)),0)</f>
        <v>0</v>
      </c>
      <c r="H42" s="613" t="n">
        <f aca="true">IF($D42&gt;0,SUMIF($O$7:OFFSET(SumaIIIBV,0,13),$D42,H$7:OFFSET(SumaIIIBV,0,6)),0)</f>
        <v>0</v>
      </c>
      <c r="I42" s="613" t="n">
        <f aca="true">IF($D42&gt;0,SUMIF($O$7:OFFSET(SumaIIIBV,0,13),$D42,I$7:OFFSET(SumaIIIBV,0,7)),0)</f>
        <v>0</v>
      </c>
      <c r="J42" s="613" t="n">
        <f aca="true">IF($D42&gt;0,SUMIF($O$7:OFFSET(SumaIIIBV,0,13),$D42,J$7:OFFSET(SumaIIIBV,0,8)),0)</f>
        <v>0</v>
      </c>
      <c r="K42" s="613" t="n">
        <f aca="true">IF($D42&gt;0,SUMIF($O$7:OFFSET(SumaIIIBV,0,13),$D42,K$7:OFFSET(SumaIIIBV,0,9)),0)</f>
        <v>0</v>
      </c>
      <c r="L42" s="613" t="n">
        <f aca="true">IF($D42&gt;0,SUMIF($O$7:OFFSET(SumaIIIBV,0,13),$D42,L$7:OFFSET(SumaIIIBV,0,10)),0)</f>
        <v>0</v>
      </c>
      <c r="M42" s="613" t="n">
        <f aca="true">IF($D42&gt;0,SUMIF($O$7:OFFSET(SumaIIIBV,0,13),$D42,M$7:OFFSET(SumaIIIBV,0,11)),0)</f>
        <v>0</v>
      </c>
      <c r="N42" s="613" t="n">
        <f aca="true">IF($D42&gt;0,SUMIF($O$7:OFFSET(SumaIIIBV,0,13),$D42,N$7:OFFSET(SumaIIIBV,0,12)),0)</f>
        <v>0</v>
      </c>
      <c r="O42" s="614"/>
    </row>
    <row r="43" s="608" customFormat="true" ht="12" hidden="false" customHeight="true" outlineLevel="0" collapsed="false">
      <c r="A43" s="606"/>
      <c r="B43" s="602" t="s">
        <v>193</v>
      </c>
      <c r="C43" s="631"/>
      <c r="D43" s="629"/>
      <c r="E43" s="632"/>
      <c r="F43" s="613" t="n">
        <f aca="true">IF($D43&gt;0,SUMIF($O$7:OFFSET(SumaIIIBV,0,13),$D43,F$7:OFFSET(SumaIIIBV,0,4)),0)</f>
        <v>0</v>
      </c>
      <c r="G43" s="613" t="n">
        <f aca="true">IF($D43&gt;0,SUMIF($O$7:OFFSET(SumaIIIBV,0,13),$D43,G$7:OFFSET(SumaIIIBV,0,5)),0)</f>
        <v>0</v>
      </c>
      <c r="H43" s="613" t="n">
        <f aca="true">IF($D43&gt;0,SUMIF($O$7:OFFSET(SumaIIIBV,0,13),$D43,H$7:OFFSET(SumaIIIBV,0,6)),0)</f>
        <v>0</v>
      </c>
      <c r="I43" s="613" t="n">
        <f aca="true">IF($D43&gt;0,SUMIF($O$7:OFFSET(SumaIIIBV,0,13),$D43,I$7:OFFSET(SumaIIIBV,0,7)),0)</f>
        <v>0</v>
      </c>
      <c r="J43" s="613" t="n">
        <f aca="true">IF($D43&gt;0,SUMIF($O$7:OFFSET(SumaIIIBV,0,13),$D43,J$7:OFFSET(SumaIIIBV,0,8)),0)</f>
        <v>0</v>
      </c>
      <c r="K43" s="613" t="n">
        <f aca="true">IF($D43&gt;0,SUMIF($O$7:OFFSET(SumaIIIBV,0,13),$D43,K$7:OFFSET(SumaIIIBV,0,9)),0)</f>
        <v>0</v>
      </c>
      <c r="L43" s="613" t="n">
        <f aca="true">IF($D43&gt;0,SUMIF($O$7:OFFSET(SumaIIIBV,0,13),$D43,L$7:OFFSET(SumaIIIBV,0,10)),0)</f>
        <v>0</v>
      </c>
      <c r="M43" s="613" t="n">
        <f aca="true">IF($D43&gt;0,SUMIF($O$7:OFFSET(SumaIIIBV,0,13),$D43,M$7:OFFSET(SumaIIIBV,0,11)),0)</f>
        <v>0</v>
      </c>
      <c r="N43" s="613" t="n">
        <f aca="true">IF($D43&gt;0,SUMIF($O$7:OFFSET(SumaIIIBV,0,13),$D43,N$7:OFFSET(SumaIIIBV,0,12)),0)</f>
        <v>0</v>
      </c>
      <c r="O43" s="633"/>
    </row>
    <row r="44" customFormat="false" ht="9.75" hidden="false" customHeight="true" outlineLevel="0" collapsed="false">
      <c r="A44" s="598"/>
      <c r="B44" s="634"/>
      <c r="C44" s="634"/>
      <c r="D44" s="634"/>
      <c r="E44" s="634"/>
      <c r="F44" s="634"/>
      <c r="G44" s="634"/>
      <c r="H44" s="634"/>
      <c r="I44" s="634"/>
      <c r="J44" s="634"/>
      <c r="K44" s="634"/>
      <c r="L44" s="634"/>
      <c r="M44" s="634"/>
      <c r="N44" s="589"/>
      <c r="O44" s="589"/>
      <c r="Q44" s="615" t="s">
        <v>194</v>
      </c>
    </row>
    <row r="45" customFormat="false" ht="12" hidden="false" customHeight="false" outlineLevel="0" collapsed="false">
      <c r="A45" s="598"/>
      <c r="B45" s="635" t="s">
        <v>579</v>
      </c>
      <c r="C45" s="635"/>
      <c r="D45" s="635"/>
      <c r="E45" s="635"/>
      <c r="F45" s="635"/>
      <c r="G45" s="635"/>
      <c r="H45" s="635"/>
      <c r="I45" s="635"/>
      <c r="J45" s="635"/>
      <c r="K45" s="635"/>
      <c r="L45" s="635"/>
      <c r="M45" s="635"/>
      <c r="N45" s="635"/>
      <c r="O45" s="635"/>
      <c r="Q45" s="389" t="s">
        <v>196</v>
      </c>
    </row>
    <row r="46" customFormat="false" ht="12" hidden="false" customHeight="true" outlineLevel="0" collapsed="false">
      <c r="A46" s="598"/>
      <c r="B46" s="636" t="s">
        <v>580</v>
      </c>
      <c r="C46" s="636"/>
      <c r="D46" s="636"/>
      <c r="E46" s="636"/>
      <c r="F46" s="636"/>
      <c r="G46" s="636"/>
      <c r="H46" s="636"/>
      <c r="I46" s="636"/>
      <c r="J46" s="637"/>
      <c r="K46" s="637"/>
      <c r="L46" s="638"/>
      <c r="M46" s="638"/>
      <c r="N46" s="638"/>
      <c r="O46" s="638"/>
    </row>
    <row r="47" customFormat="false" ht="11.25" hidden="false" customHeight="false" outlineLevel="0" collapsed="false">
      <c r="A47" s="598"/>
      <c r="B47" s="637" t="s">
        <v>581</v>
      </c>
      <c r="C47" s="637"/>
      <c r="D47" s="638"/>
      <c r="E47" s="639"/>
      <c r="F47" s="638"/>
      <c r="G47" s="638"/>
      <c r="H47" s="638"/>
      <c r="I47" s="638"/>
      <c r="J47" s="638"/>
      <c r="K47" s="638"/>
      <c r="L47" s="638"/>
      <c r="M47" s="638"/>
      <c r="N47" s="638"/>
      <c r="O47" s="638"/>
    </row>
  </sheetData>
  <sheetProtection sheet="true" objects="true" scenarios="true" formatCells="false" formatColumns="false" formatRows="false" insertRows="false" deleteRows="false"/>
  <mergeCells count="32"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O2:O3"/>
    <mergeCell ref="C5:O5"/>
    <mergeCell ref="C6:O6"/>
    <mergeCell ref="C10:E10"/>
    <mergeCell ref="C11:O11"/>
    <mergeCell ref="C15:E15"/>
    <mergeCell ref="B16:E16"/>
    <mergeCell ref="C17:O17"/>
    <mergeCell ref="C18:O18"/>
    <mergeCell ref="B22:E22"/>
    <mergeCell ref="C23:O23"/>
    <mergeCell ref="B27:E27"/>
    <mergeCell ref="C28:O28"/>
    <mergeCell ref="B32:E32"/>
    <mergeCell ref="B33:E33"/>
    <mergeCell ref="C34:O34"/>
    <mergeCell ref="B38:E38"/>
    <mergeCell ref="C39:E39"/>
    <mergeCell ref="C40:O40"/>
    <mergeCell ref="B44:M44"/>
    <mergeCell ref="B45:J45"/>
    <mergeCell ref="B46:I46"/>
  </mergeCells>
  <dataValidations count="6">
    <dataValidation allowBlank="true" operator="between" prompt="...należy zaznaczyć aktywne komórki z wiersza poprzedzającego i przeciągnąć (przytrzymując kursorem myszy mały kwadracik w prawym dolnym rogu zaznaczonego obszaru) formułę do właściwego wiersza." promptTitle="Uwaga! Aby uzupełnić formułę..." showDropDown="false" showErrorMessage="true" showInputMessage="true" sqref="Q11 Q45" type="none">
      <formula1>0</formula1>
      <formula2>0</formula2>
    </dataValidation>
    <dataValidation allowBlank="true" operator="between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F10:N10 F15:N16 F22:N22 F27:N27 F32:N33 F38:N39 F41:N43" type="none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 (jak wskazuje zielona strzałka) i wybrać Wstaw." promptTitle="Uwaga! Aby dodać wiersz..." showDropDown="false" showErrorMessage="true" showInputMessage="true" sqref="Q44" type="none">
      <formula1>0</formula1>
      <formula2>0</formula2>
    </dataValidation>
    <dataValidation allowBlank="true" operator="greaterThanOrEqual" showDropDown="false" showErrorMessage="true" showInputMessage="true" sqref="E7:E9 E12:E14 E19:E21 E24:E26 E29:E31 E35:E37" type="decimal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! (w tym konkretnym przypadku w numer 10 - i odpowiednio dalej, jak wskazują zielone strzałki) i wybrać Wstaw." promptTitle="Uwaga! Aby dodać wiersz..." showDropDown="false" showErrorMessage="true" showInputMessage="true" sqref="Q10" type="none">
      <formula1>0</formula1>
      <formula2>0</formula2>
    </dataValidation>
    <dataValidation allowBlank="true" error="W tym polu można wpisać tylko liczbę całkowitą - równą lub większą od 0" errorTitle="Błąd!" operator="greaterThanOrEqual" showDropDown="false" showErrorMessage="true" showInputMessage="true" sqref="O7:O10 O12:O16 O19:O22 O24:O27 O29:O33 O35:O39 D41:D43 O41:O43" type="whol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15277777777778" bottom="0.275694444444444" header="0.511805555555555" footer="0.118055555555556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6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640" width="9.42"/>
    <col collapsed="false" customWidth="true" hidden="false" outlineLevel="0" max="2" min="2" style="640" width="33.57"/>
    <col collapsed="false" customWidth="true" hidden="false" outlineLevel="0" max="3" min="3" style="640" width="11.42"/>
    <col collapsed="false" customWidth="true" hidden="false" outlineLevel="0" max="4" min="4" style="640" width="5.7"/>
    <col collapsed="false" customWidth="true" hidden="false" outlineLevel="0" max="5" min="5" style="640" width="6.57"/>
    <col collapsed="false" customWidth="true" hidden="false" outlineLevel="0" max="6" min="6" style="640" width="10.99"/>
    <col collapsed="false" customWidth="true" hidden="false" outlineLevel="0" max="7" min="7" style="640" width="12.57"/>
    <col collapsed="false" customWidth="true" hidden="false" outlineLevel="0" max="8" min="8" style="640" width="62.71"/>
    <col collapsed="false" customWidth="true" hidden="false" outlineLevel="0" max="9" min="9" style="640" width="6.71"/>
    <col collapsed="false" customWidth="true" hidden="false" outlineLevel="0" max="1025" min="10" style="640" width="9.14"/>
  </cols>
  <sheetData>
    <row r="1" customFormat="false" ht="15.75" hidden="false" customHeight="true" outlineLevel="0" collapsed="false">
      <c r="A1" s="641" t="s">
        <v>582</v>
      </c>
      <c r="B1" s="641"/>
      <c r="C1" s="641"/>
      <c r="D1" s="641"/>
      <c r="E1" s="641"/>
      <c r="F1" s="641"/>
      <c r="G1" s="641"/>
      <c r="H1" s="641"/>
    </row>
    <row r="2" customFormat="false" ht="66" hidden="false" customHeight="true" outlineLevel="0" collapsed="false">
      <c r="A2" s="642" t="s">
        <v>583</v>
      </c>
      <c r="B2" s="642" t="s">
        <v>584</v>
      </c>
      <c r="C2" s="591" t="s">
        <v>544</v>
      </c>
      <c r="D2" s="642" t="s">
        <v>585</v>
      </c>
      <c r="E2" s="642" t="s">
        <v>586</v>
      </c>
      <c r="F2" s="642" t="s">
        <v>587</v>
      </c>
      <c r="G2" s="642" t="s">
        <v>588</v>
      </c>
      <c r="H2" s="642" t="s">
        <v>589</v>
      </c>
    </row>
    <row r="3" customFormat="false" ht="12.75" hidden="false" customHeight="true" outlineLevel="0" collapsed="false">
      <c r="A3" s="643" t="n">
        <v>1</v>
      </c>
      <c r="B3" s="644" t="n">
        <v>2</v>
      </c>
      <c r="C3" s="644" t="n">
        <v>3</v>
      </c>
      <c r="D3" s="643" t="n">
        <v>4</v>
      </c>
      <c r="E3" s="643" t="n">
        <v>5</v>
      </c>
      <c r="F3" s="643" t="n">
        <v>6</v>
      </c>
      <c r="G3" s="643" t="n">
        <v>7</v>
      </c>
      <c r="H3" s="643" t="n">
        <v>8</v>
      </c>
    </row>
    <row r="4" customFormat="false" ht="33.95" hidden="false" customHeight="true" outlineLevel="0" collapsed="false">
      <c r="A4" s="645"/>
      <c r="B4" s="646"/>
      <c r="C4" s="645"/>
      <c r="D4" s="645"/>
      <c r="E4" s="647"/>
      <c r="F4" s="647"/>
      <c r="G4" s="648" t="n">
        <f aca="false">E4*F4</f>
        <v>0</v>
      </c>
      <c r="H4" s="646"/>
    </row>
    <row r="5" customFormat="false" ht="33.95" hidden="false" customHeight="true" outlineLevel="0" collapsed="false">
      <c r="A5" s="645"/>
      <c r="B5" s="646"/>
      <c r="C5" s="645"/>
      <c r="D5" s="645"/>
      <c r="E5" s="647"/>
      <c r="F5" s="647"/>
      <c r="G5" s="648" t="n">
        <f aca="false">E5*F5</f>
        <v>0</v>
      </c>
      <c r="H5" s="646"/>
    </row>
    <row r="6" customFormat="false" ht="33.95" hidden="false" customHeight="true" outlineLevel="0" collapsed="false">
      <c r="A6" s="645"/>
      <c r="B6" s="646"/>
      <c r="C6" s="645"/>
      <c r="D6" s="645"/>
      <c r="E6" s="647"/>
      <c r="F6" s="647"/>
      <c r="G6" s="648" t="n">
        <f aca="false">E6*F6</f>
        <v>0</v>
      </c>
      <c r="H6" s="646"/>
    </row>
    <row r="7" customFormat="false" ht="33.95" hidden="false" customHeight="true" outlineLevel="0" collapsed="false">
      <c r="A7" s="645"/>
      <c r="B7" s="646"/>
      <c r="C7" s="645"/>
      <c r="D7" s="645"/>
      <c r="E7" s="647"/>
      <c r="F7" s="647"/>
      <c r="G7" s="648" t="n">
        <f aca="false">E7*F7</f>
        <v>0</v>
      </c>
      <c r="H7" s="646"/>
    </row>
    <row r="8" customFormat="false" ht="33.95" hidden="false" customHeight="true" outlineLevel="0" collapsed="false">
      <c r="A8" s="645"/>
      <c r="B8" s="646"/>
      <c r="C8" s="645"/>
      <c r="D8" s="645"/>
      <c r="E8" s="647"/>
      <c r="F8" s="647"/>
      <c r="G8" s="648" t="n">
        <f aca="false">E8*F8</f>
        <v>0</v>
      </c>
      <c r="H8" s="646"/>
    </row>
    <row r="9" customFormat="false" ht="33.95" hidden="false" customHeight="true" outlineLevel="0" collapsed="false">
      <c r="A9" s="645"/>
      <c r="B9" s="646"/>
      <c r="C9" s="645"/>
      <c r="D9" s="645"/>
      <c r="E9" s="647"/>
      <c r="F9" s="647"/>
      <c r="G9" s="648" t="n">
        <f aca="false">E9*F9</f>
        <v>0</v>
      </c>
      <c r="H9" s="646"/>
    </row>
    <row r="10" customFormat="false" ht="33.95" hidden="false" customHeight="true" outlineLevel="0" collapsed="false">
      <c r="A10" s="645"/>
      <c r="B10" s="646"/>
      <c r="C10" s="645"/>
      <c r="D10" s="645"/>
      <c r="E10" s="647"/>
      <c r="F10" s="647"/>
      <c r="G10" s="648" t="n">
        <f aca="false">E10*F10</f>
        <v>0</v>
      </c>
      <c r="H10" s="646"/>
    </row>
    <row r="11" customFormat="false" ht="33.95" hidden="false" customHeight="true" outlineLevel="0" collapsed="false">
      <c r="A11" s="645"/>
      <c r="B11" s="646"/>
      <c r="C11" s="645"/>
      <c r="D11" s="645"/>
      <c r="E11" s="647"/>
      <c r="F11" s="647"/>
      <c r="G11" s="648" t="n">
        <f aca="false">E11*F11</f>
        <v>0</v>
      </c>
      <c r="H11" s="646"/>
    </row>
    <row r="12" customFormat="false" ht="33.95" hidden="false" customHeight="true" outlineLevel="0" collapsed="false">
      <c r="A12" s="645"/>
      <c r="B12" s="646"/>
      <c r="C12" s="645"/>
      <c r="D12" s="645"/>
      <c r="E12" s="647"/>
      <c r="F12" s="647"/>
      <c r="G12" s="648" t="n">
        <f aca="false">E12*F12</f>
        <v>0</v>
      </c>
      <c r="H12" s="646"/>
    </row>
    <row r="13" s="652" customFormat="true" ht="33.95" hidden="false" customHeight="true" outlineLevel="0" collapsed="false">
      <c r="A13" s="645"/>
      <c r="B13" s="649"/>
      <c r="C13" s="645"/>
      <c r="D13" s="650"/>
      <c r="E13" s="651"/>
      <c r="F13" s="651"/>
      <c r="G13" s="648" t="n">
        <f aca="false">E13*F13</f>
        <v>0</v>
      </c>
      <c r="H13" s="649"/>
    </row>
    <row r="14" customFormat="false" ht="33.95" hidden="false" customHeight="true" outlineLevel="0" collapsed="false">
      <c r="A14" s="653"/>
      <c r="B14" s="654"/>
      <c r="C14" s="655"/>
      <c r="D14" s="656"/>
      <c r="E14" s="656"/>
      <c r="F14" s="657" t="s">
        <v>590</v>
      </c>
      <c r="G14" s="648" t="n">
        <f aca="true">SUM(G4:OFFSET(RazemBVI,-1,6))</f>
        <v>0</v>
      </c>
      <c r="H14" s="656"/>
      <c r="J14" s="658" t="s">
        <v>194</v>
      </c>
    </row>
    <row r="15" customFormat="false" ht="8.25" hidden="false" customHeight="true" outlineLevel="0" collapsed="false">
      <c r="A15" s="659"/>
      <c r="B15" s="660"/>
      <c r="C15" s="661"/>
      <c r="D15" s="662"/>
      <c r="E15" s="662"/>
      <c r="F15" s="662"/>
      <c r="G15" s="662"/>
      <c r="H15" s="662"/>
    </row>
    <row r="16" s="664" customFormat="true" ht="12.75" hidden="false" customHeight="false" outlineLevel="0" collapsed="false">
      <c r="A16" s="663" t="s">
        <v>591</v>
      </c>
      <c r="B16" s="663"/>
      <c r="C16" s="663"/>
      <c r="D16" s="663"/>
      <c r="E16" s="663"/>
      <c r="F16" s="663"/>
      <c r="G16" s="663"/>
      <c r="H16" s="663"/>
      <c r="J16" s="389" t="s">
        <v>196</v>
      </c>
    </row>
  </sheetData>
  <sheetProtection sheet="true" objects="true" scenarios="true" formatCells="false" formatColumns="false" formatRows="false" insertRows="false" deleteRows="false"/>
  <mergeCells count="1">
    <mergeCell ref="A1:H1"/>
  </mergeCells>
  <dataValidations count="5">
    <dataValidation allowBlank="true" operator="between" prompt="...należy zaznaczyć aktywne komórki z wiersza poprzedzającego i przeciągnąć (przytrzymując kursorem myszy mały kwadracik w prawym dolnym rogu zaznaczonego obszaru) formułę do właściwego wiersza." promptTitle="Uwaga! Aby uzupełnić formułę..." showDropDown="false" showErrorMessage="true" showInputMessage="true" sqref="J16" type="none">
      <formula1>0</formula1>
      <formula2>0</formula2>
    </dataValidation>
    <dataValidation allowBlank="true" operator="between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G4:G14" type="none">
      <formula1>0</formula1>
      <formula2>0</formula2>
    </dataValidation>
    <dataValidation allowBlank="true" error="W tym polu można wpisać tylko liczbę - równą lub większą od 0" errorTitle="Błąd!" operator="greaterThanOrEqual" showDropDown="false" showErrorMessage="true" showInputMessage="true" sqref="F4:F13" type="decimal">
      <formula1>0</formula1>
      <formula2>0</formula2>
    </dataValidation>
    <dataValidation allowBlank="true" error="W tym polu można wpisać tylko liczbę - równą lub większą od 0" errorTitle="Błąd!" operator="greaterThanOrEqual" showDropDown="false" showErrorMessage="true" showInputMessage="true" sqref="E4:E13" type="decimal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! (w tym konkretnym przypadku w numer 14 - i odpowiednio dalej, jak wskazują zielone strzałki) i wybrać Wstaw." promptTitle="Uwaga! Aby dodać wiersz..." showDropDown="false" showErrorMessage="true" showInputMessage="true" sqref="J14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7"/>
  <sheetViews>
    <sheetView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665" width="4.71"/>
    <col collapsed="false" customWidth="true" hidden="false" outlineLevel="0" max="2" min="2" style="666" width="79.86"/>
    <col collapsed="false" customWidth="true" hidden="false" outlineLevel="0" max="3" min="3" style="665" width="13.01"/>
    <col collapsed="false" customWidth="true" hidden="false" outlineLevel="0" max="4" min="4" style="665" width="9.58"/>
    <col collapsed="false" customWidth="true" hidden="false" outlineLevel="0" max="5" min="5" style="667" width="6.71"/>
    <col collapsed="false" customWidth="true" hidden="false" outlineLevel="0" max="1025" min="6" style="667" width="9.14"/>
  </cols>
  <sheetData>
    <row r="1" customFormat="false" ht="15.95" hidden="false" customHeight="true" outlineLevel="0" collapsed="false">
      <c r="A1" s="668" t="s">
        <v>592</v>
      </c>
      <c r="B1" s="668"/>
      <c r="C1" s="668"/>
      <c r="D1" s="668"/>
    </row>
    <row r="2" customFormat="false" ht="15.95" hidden="false" customHeight="true" outlineLevel="0" collapsed="false">
      <c r="A2" s="669" t="s">
        <v>593</v>
      </c>
      <c r="B2" s="669"/>
      <c r="C2" s="292" t="s">
        <v>63</v>
      </c>
      <c r="D2" s="292"/>
    </row>
    <row r="3" customFormat="false" ht="15.95" hidden="false" customHeight="true" outlineLevel="0" collapsed="false">
      <c r="A3" s="670" t="s">
        <v>186</v>
      </c>
      <c r="B3" s="671" t="s">
        <v>594</v>
      </c>
      <c r="C3" s="670" t="s">
        <v>595</v>
      </c>
      <c r="D3" s="672" t="s">
        <v>596</v>
      </c>
    </row>
    <row r="4" customFormat="false" ht="15.95" hidden="false" customHeight="true" outlineLevel="0" collapsed="false">
      <c r="A4" s="673" t="s">
        <v>597</v>
      </c>
      <c r="B4" s="674" t="s">
        <v>598</v>
      </c>
      <c r="C4" s="674"/>
      <c r="D4" s="674"/>
    </row>
    <row r="5" customFormat="false" ht="15.95" hidden="false" customHeight="true" outlineLevel="0" collapsed="false">
      <c r="A5" s="675" t="s">
        <v>599</v>
      </c>
      <c r="B5" s="676" t="s">
        <v>600</v>
      </c>
      <c r="C5" s="677" t="s">
        <v>63</v>
      </c>
      <c r="D5" s="677"/>
    </row>
    <row r="6" customFormat="false" ht="30" hidden="false" customHeight="true" outlineLevel="0" collapsed="false">
      <c r="A6" s="290" t="s">
        <v>326</v>
      </c>
      <c r="B6" s="678" t="s">
        <v>601</v>
      </c>
      <c r="C6" s="679" t="s">
        <v>63</v>
      </c>
      <c r="D6" s="680" t="str">
        <f aca="false">IF(C6="ND",0,"")</f>
        <v/>
      </c>
    </row>
    <row r="7" customFormat="false" ht="30" hidden="false" customHeight="true" outlineLevel="0" collapsed="false">
      <c r="A7" s="672" t="s">
        <v>329</v>
      </c>
      <c r="B7" s="671" t="s">
        <v>602</v>
      </c>
      <c r="C7" s="679" t="s">
        <v>63</v>
      </c>
      <c r="D7" s="680" t="str">
        <f aca="false">IF(C7="ND",0,"")</f>
        <v/>
      </c>
    </row>
    <row r="8" customFormat="false" ht="30" hidden="false" customHeight="true" outlineLevel="0" collapsed="false">
      <c r="A8" s="681" t="s">
        <v>603</v>
      </c>
      <c r="B8" s="682" t="s">
        <v>604</v>
      </c>
      <c r="C8" s="683" t="s">
        <v>63</v>
      </c>
      <c r="D8" s="683"/>
    </row>
    <row r="9" customFormat="false" ht="39.95" hidden="false" customHeight="true" outlineLevel="0" collapsed="false">
      <c r="A9" s="675" t="s">
        <v>326</v>
      </c>
      <c r="B9" s="676" t="s">
        <v>605</v>
      </c>
      <c r="C9" s="679" t="s">
        <v>63</v>
      </c>
      <c r="D9" s="680" t="str">
        <f aca="false">IF(C9="ND",0,"")</f>
        <v/>
      </c>
    </row>
    <row r="10" customFormat="false" ht="54.95" hidden="false" customHeight="true" outlineLevel="0" collapsed="false">
      <c r="A10" s="290" t="s">
        <v>329</v>
      </c>
      <c r="B10" s="678" t="s">
        <v>606</v>
      </c>
      <c r="C10" s="679" t="s">
        <v>63</v>
      </c>
      <c r="D10" s="680" t="str">
        <f aca="false">IF(C10="ND",0,"")</f>
        <v/>
      </c>
    </row>
    <row r="11" customFormat="false" ht="54.95" hidden="false" customHeight="true" outlineLevel="0" collapsed="false">
      <c r="A11" s="670" t="s">
        <v>331</v>
      </c>
      <c r="B11" s="671" t="s">
        <v>607</v>
      </c>
      <c r="C11" s="679" t="s">
        <v>63</v>
      </c>
      <c r="D11" s="680" t="str">
        <f aca="false">IF(C11="ND",0,"")</f>
        <v/>
      </c>
    </row>
    <row r="12" customFormat="false" ht="15" hidden="false" customHeight="true" outlineLevel="0" collapsed="false">
      <c r="A12" s="673" t="s">
        <v>608</v>
      </c>
      <c r="B12" s="682" t="s">
        <v>609</v>
      </c>
      <c r="C12" s="683" t="s">
        <v>63</v>
      </c>
      <c r="D12" s="683"/>
    </row>
    <row r="13" customFormat="false" ht="30" hidden="false" customHeight="true" outlineLevel="0" collapsed="false">
      <c r="A13" s="675" t="s">
        <v>326</v>
      </c>
      <c r="B13" s="676" t="s">
        <v>610</v>
      </c>
      <c r="C13" s="679" t="s">
        <v>63</v>
      </c>
      <c r="D13" s="680" t="str">
        <f aca="false">IF(C13="ND",0,"")</f>
        <v/>
      </c>
    </row>
    <row r="14" customFormat="false" ht="54.95" hidden="false" customHeight="true" outlineLevel="0" collapsed="false">
      <c r="A14" s="670" t="s">
        <v>329</v>
      </c>
      <c r="B14" s="671" t="s">
        <v>611</v>
      </c>
      <c r="C14" s="679" t="s">
        <v>63</v>
      </c>
      <c r="D14" s="680" t="str">
        <f aca="false">IF(C14="ND",0,"")</f>
        <v/>
      </c>
    </row>
    <row r="15" customFormat="false" ht="30" hidden="false" customHeight="true" outlineLevel="0" collapsed="false">
      <c r="A15" s="673" t="s">
        <v>612</v>
      </c>
      <c r="B15" s="682" t="s">
        <v>613</v>
      </c>
      <c r="C15" s="683" t="s">
        <v>63</v>
      </c>
      <c r="D15" s="683"/>
    </row>
    <row r="16" customFormat="false" ht="39.95" hidden="false" customHeight="true" outlineLevel="0" collapsed="false">
      <c r="A16" s="684" t="s">
        <v>326</v>
      </c>
      <c r="B16" s="685" t="s">
        <v>614</v>
      </c>
      <c r="C16" s="686" t="s">
        <v>63</v>
      </c>
      <c r="D16" s="680" t="str">
        <f aca="false">IF(C16="ND",0,"")</f>
        <v/>
      </c>
    </row>
    <row r="17" customFormat="false" ht="15" hidden="false" customHeight="true" outlineLevel="0" collapsed="false">
      <c r="A17" s="681" t="s">
        <v>615</v>
      </c>
      <c r="B17" s="687" t="s">
        <v>616</v>
      </c>
      <c r="C17" s="687"/>
      <c r="D17" s="687"/>
    </row>
    <row r="18" customFormat="false" ht="39.95" hidden="false" customHeight="true" outlineLevel="0" collapsed="false">
      <c r="A18" s="688" t="s">
        <v>617</v>
      </c>
      <c r="B18" s="676" t="s">
        <v>618</v>
      </c>
      <c r="C18" s="677" t="s">
        <v>63</v>
      </c>
      <c r="D18" s="680" t="str">
        <f aca="false">IF(C18="ND",0,"")</f>
        <v/>
      </c>
    </row>
    <row r="19" customFormat="false" ht="39.95" hidden="false" customHeight="true" outlineLevel="0" collapsed="false">
      <c r="A19" s="689" t="s">
        <v>619</v>
      </c>
      <c r="B19" s="678" t="s">
        <v>620</v>
      </c>
      <c r="C19" s="679" t="s">
        <v>63</v>
      </c>
      <c r="D19" s="680" t="str">
        <f aca="false">IF(C19="ND",0,"")</f>
        <v/>
      </c>
    </row>
    <row r="20" customFormat="false" ht="30" hidden="false" customHeight="true" outlineLevel="0" collapsed="false">
      <c r="A20" s="689" t="s">
        <v>621</v>
      </c>
      <c r="B20" s="678" t="s">
        <v>622</v>
      </c>
      <c r="C20" s="679" t="s">
        <v>63</v>
      </c>
      <c r="D20" s="680" t="str">
        <f aca="false">IF(C20="ND",0,"")</f>
        <v/>
      </c>
    </row>
    <row r="21" customFormat="false" ht="39.95" hidden="false" customHeight="true" outlineLevel="0" collapsed="false">
      <c r="A21" s="290" t="s">
        <v>329</v>
      </c>
      <c r="B21" s="678" t="s">
        <v>623</v>
      </c>
      <c r="C21" s="679" t="s">
        <v>63</v>
      </c>
      <c r="D21" s="680" t="str">
        <f aca="false">IF(C21="ND",0,"")</f>
        <v/>
      </c>
    </row>
    <row r="22" customFormat="false" ht="65.1" hidden="false" customHeight="true" outlineLevel="0" collapsed="false">
      <c r="A22" s="290" t="s">
        <v>331</v>
      </c>
      <c r="B22" s="678" t="s">
        <v>624</v>
      </c>
      <c r="C22" s="679" t="s">
        <v>63</v>
      </c>
      <c r="D22" s="680" t="str">
        <f aca="false">IF(C22="ND",0,"")</f>
        <v/>
      </c>
    </row>
    <row r="23" customFormat="false" ht="39.95" hidden="false" customHeight="true" outlineLevel="0" collapsed="false">
      <c r="A23" s="290" t="s">
        <v>334</v>
      </c>
      <c r="B23" s="678" t="s">
        <v>625</v>
      </c>
      <c r="C23" s="679" t="s">
        <v>63</v>
      </c>
      <c r="D23" s="680" t="str">
        <f aca="false">IF(C23="ND",0,"")</f>
        <v/>
      </c>
    </row>
    <row r="24" customFormat="false" ht="30" hidden="false" customHeight="true" outlineLevel="0" collapsed="false">
      <c r="A24" s="290" t="s">
        <v>336</v>
      </c>
      <c r="B24" s="678" t="s">
        <v>626</v>
      </c>
      <c r="C24" s="679" t="s">
        <v>63</v>
      </c>
      <c r="D24" s="680" t="str">
        <f aca="false">IF(C24="ND",0,"")</f>
        <v/>
      </c>
    </row>
    <row r="25" customFormat="false" ht="75" hidden="false" customHeight="true" outlineLevel="0" collapsed="false">
      <c r="A25" s="290" t="s">
        <v>627</v>
      </c>
      <c r="B25" s="678" t="s">
        <v>628</v>
      </c>
      <c r="C25" s="679" t="s">
        <v>63</v>
      </c>
      <c r="D25" s="680" t="str">
        <f aca="false">IF(C25="ND",0,"")</f>
        <v/>
      </c>
    </row>
    <row r="26" customFormat="false" ht="54.95" hidden="false" customHeight="true" outlineLevel="0" collapsed="false">
      <c r="A26" s="290" t="s">
        <v>629</v>
      </c>
      <c r="B26" s="678" t="s">
        <v>630</v>
      </c>
      <c r="C26" s="679" t="s">
        <v>63</v>
      </c>
      <c r="D26" s="680" t="str">
        <f aca="false">IF(C26="ND",0,"")</f>
        <v/>
      </c>
    </row>
    <row r="27" customFormat="false" ht="75" hidden="false" customHeight="true" outlineLevel="0" collapsed="false">
      <c r="A27" s="290" t="s">
        <v>631</v>
      </c>
      <c r="B27" s="678" t="s">
        <v>632</v>
      </c>
      <c r="C27" s="679" t="s">
        <v>63</v>
      </c>
      <c r="D27" s="680" t="str">
        <f aca="false">IF(C27="ND",0,"")</f>
        <v/>
      </c>
    </row>
    <row r="28" customFormat="false" ht="39.95" hidden="false" customHeight="true" outlineLevel="0" collapsed="false">
      <c r="A28" s="290" t="s">
        <v>340</v>
      </c>
      <c r="B28" s="678" t="s">
        <v>633</v>
      </c>
      <c r="C28" s="679" t="s">
        <v>63</v>
      </c>
      <c r="D28" s="680" t="str">
        <f aca="false">IF(C28="ND",0,"")</f>
        <v/>
      </c>
    </row>
    <row r="29" customFormat="false" ht="30" hidden="false" customHeight="true" outlineLevel="0" collapsed="false">
      <c r="A29" s="290" t="s">
        <v>342</v>
      </c>
      <c r="B29" s="678" t="s">
        <v>634</v>
      </c>
      <c r="C29" s="679" t="s">
        <v>63</v>
      </c>
      <c r="D29" s="680" t="str">
        <f aca="false">IF(C29="ND",0,"")</f>
        <v/>
      </c>
    </row>
    <row r="30" customFormat="false" ht="39.95" hidden="false" customHeight="true" outlineLevel="0" collapsed="false">
      <c r="A30" s="290" t="s">
        <v>635</v>
      </c>
      <c r="B30" s="678" t="s">
        <v>636</v>
      </c>
      <c r="C30" s="679" t="s">
        <v>63</v>
      </c>
      <c r="D30" s="680" t="str">
        <f aca="false">IF(C30="ND",0,"")</f>
        <v/>
      </c>
    </row>
    <row r="31" customFormat="false" ht="39.95" hidden="false" customHeight="true" outlineLevel="0" collapsed="false">
      <c r="A31" s="290" t="s">
        <v>637</v>
      </c>
      <c r="B31" s="678" t="s">
        <v>638</v>
      </c>
      <c r="C31" s="679" t="s">
        <v>63</v>
      </c>
      <c r="D31" s="680" t="str">
        <f aca="false">IF(C31="ND",0,"")</f>
        <v/>
      </c>
    </row>
    <row r="32" customFormat="false" ht="30" hidden="false" customHeight="true" outlineLevel="0" collapsed="false">
      <c r="A32" s="290" t="s">
        <v>347</v>
      </c>
      <c r="B32" s="678" t="s">
        <v>639</v>
      </c>
      <c r="C32" s="679" t="s">
        <v>63</v>
      </c>
      <c r="D32" s="680" t="str">
        <f aca="false">IF(C32="ND",0,"")</f>
        <v/>
      </c>
    </row>
    <row r="33" customFormat="false" ht="30" hidden="false" customHeight="true" outlineLevel="0" collapsed="false">
      <c r="A33" s="670" t="s">
        <v>350</v>
      </c>
      <c r="B33" s="671" t="s">
        <v>640</v>
      </c>
      <c r="C33" s="686" t="s">
        <v>63</v>
      </c>
      <c r="D33" s="680" t="str">
        <f aca="false">IF(C33="ND",0,"")</f>
        <v/>
      </c>
    </row>
    <row r="34" customFormat="false" ht="15" hidden="false" customHeight="true" outlineLevel="0" collapsed="false">
      <c r="A34" s="673" t="s">
        <v>352</v>
      </c>
      <c r="B34" s="674" t="s">
        <v>641</v>
      </c>
      <c r="C34" s="674"/>
      <c r="D34" s="674"/>
    </row>
    <row r="35" customFormat="false" ht="45" hidden="false" customHeight="true" outlineLevel="0" collapsed="false">
      <c r="A35" s="675" t="s">
        <v>642</v>
      </c>
      <c r="B35" s="676" t="s">
        <v>643</v>
      </c>
      <c r="C35" s="677" t="s">
        <v>63</v>
      </c>
      <c r="D35" s="680" t="str">
        <f aca="false">IF(C35="ND",0,"")</f>
        <v/>
      </c>
    </row>
    <row r="36" customFormat="false" ht="39.95" hidden="false" customHeight="true" outlineLevel="0" collapsed="false">
      <c r="A36" s="290" t="s">
        <v>644</v>
      </c>
      <c r="B36" s="678" t="s">
        <v>645</v>
      </c>
      <c r="C36" s="679" t="s">
        <v>63</v>
      </c>
      <c r="D36" s="680" t="str">
        <f aca="false">IF(C36="ND",0,"")</f>
        <v/>
      </c>
    </row>
    <row r="37" customFormat="false" ht="45" hidden="false" customHeight="true" outlineLevel="0" collapsed="false">
      <c r="A37" s="290" t="s">
        <v>646</v>
      </c>
      <c r="B37" s="678" t="s">
        <v>647</v>
      </c>
      <c r="C37" s="679" t="s">
        <v>63</v>
      </c>
      <c r="D37" s="680" t="str">
        <f aca="false">IF(C37="ND",0,"")</f>
        <v/>
      </c>
    </row>
    <row r="38" customFormat="false" ht="30" hidden="false" customHeight="true" outlineLevel="0" collapsed="false">
      <c r="A38" s="290" t="s">
        <v>648</v>
      </c>
      <c r="B38" s="678" t="s">
        <v>649</v>
      </c>
      <c r="C38" s="679" t="s">
        <v>63</v>
      </c>
      <c r="D38" s="680" t="str">
        <f aca="false">IF(C38="ND",0,"")</f>
        <v/>
      </c>
    </row>
    <row r="39" s="665" customFormat="true" ht="65.1" hidden="false" customHeight="true" outlineLevel="0" collapsed="false">
      <c r="A39" s="290" t="s">
        <v>650</v>
      </c>
      <c r="B39" s="678" t="s">
        <v>651</v>
      </c>
      <c r="C39" s="679" t="s">
        <v>63</v>
      </c>
      <c r="D39" s="680" t="str">
        <f aca="false">IF(C39="ND",0,"")</f>
        <v/>
      </c>
    </row>
    <row r="40" customFormat="false" ht="54.95" hidden="false" customHeight="true" outlineLevel="0" collapsed="false">
      <c r="A40" s="290" t="s">
        <v>652</v>
      </c>
      <c r="B40" s="678" t="s">
        <v>653</v>
      </c>
      <c r="C40" s="679" t="s">
        <v>63</v>
      </c>
      <c r="D40" s="680" t="str">
        <f aca="false">IF(C40="ND",0,"")</f>
        <v/>
      </c>
      <c r="E40" s="690"/>
    </row>
    <row r="41" customFormat="false" ht="39.95" hidden="false" customHeight="true" outlineLevel="0" collapsed="false">
      <c r="A41" s="290" t="s">
        <v>356</v>
      </c>
      <c r="B41" s="678" t="s">
        <v>654</v>
      </c>
      <c r="C41" s="679" t="s">
        <v>63</v>
      </c>
      <c r="D41" s="680" t="str">
        <f aca="false">IF(C41="ND",0,"")</f>
        <v/>
      </c>
    </row>
    <row r="42" customFormat="false" ht="39.95" hidden="false" customHeight="true" outlineLevel="0" collapsed="false">
      <c r="A42" s="290" t="s">
        <v>358</v>
      </c>
      <c r="B42" s="678" t="s">
        <v>655</v>
      </c>
      <c r="C42" s="679" t="s">
        <v>63</v>
      </c>
      <c r="D42" s="680" t="str">
        <f aca="false">IF(C42="ND",0,"")</f>
        <v/>
      </c>
    </row>
    <row r="43" customFormat="false" ht="54.95" hidden="false" customHeight="true" outlineLevel="0" collapsed="false">
      <c r="A43" s="290" t="s">
        <v>360</v>
      </c>
      <c r="B43" s="678" t="s">
        <v>656</v>
      </c>
      <c r="C43" s="679" t="s">
        <v>63</v>
      </c>
      <c r="D43" s="680" t="str">
        <f aca="false">IF(C43="ND",0,"")</f>
        <v/>
      </c>
    </row>
    <row r="44" customFormat="false" ht="30" hidden="false" customHeight="true" outlineLevel="0" collapsed="false">
      <c r="A44" s="290" t="s">
        <v>362</v>
      </c>
      <c r="B44" s="678" t="s">
        <v>657</v>
      </c>
      <c r="C44" s="679" t="s">
        <v>63</v>
      </c>
      <c r="D44" s="680" t="str">
        <f aca="false">IF(C44="ND",0,"")</f>
        <v/>
      </c>
    </row>
    <row r="45" customFormat="false" ht="30" hidden="false" customHeight="true" outlineLevel="0" collapsed="false">
      <c r="A45" s="290" t="s">
        <v>364</v>
      </c>
      <c r="B45" s="678" t="s">
        <v>658</v>
      </c>
      <c r="C45" s="679" t="s">
        <v>63</v>
      </c>
      <c r="D45" s="680" t="str">
        <f aca="false">IF(C45="ND",0,"")</f>
        <v/>
      </c>
    </row>
    <row r="46" customFormat="false" ht="54.95" hidden="false" customHeight="true" outlineLevel="0" collapsed="false">
      <c r="A46" s="290" t="s">
        <v>366</v>
      </c>
      <c r="B46" s="678" t="s">
        <v>659</v>
      </c>
      <c r="C46" s="679" t="s">
        <v>63</v>
      </c>
      <c r="D46" s="680" t="str">
        <f aca="false">IF(C46="ND",0,"")</f>
        <v/>
      </c>
    </row>
    <row r="47" customFormat="false" ht="39.95" hidden="false" customHeight="true" outlineLevel="0" collapsed="false">
      <c r="A47" s="290" t="s">
        <v>368</v>
      </c>
      <c r="B47" s="678" t="s">
        <v>660</v>
      </c>
      <c r="C47" s="679" t="s">
        <v>63</v>
      </c>
      <c r="D47" s="680" t="str">
        <f aca="false">IF(C47="ND",0,"")</f>
        <v/>
      </c>
    </row>
    <row r="48" customFormat="false" ht="15" hidden="false" customHeight="true" outlineLevel="0" collapsed="false">
      <c r="A48" s="292" t="s">
        <v>661</v>
      </c>
      <c r="B48" s="691"/>
      <c r="C48" s="692" t="s">
        <v>24</v>
      </c>
      <c r="D48" s="693" t="str">
        <f aca="false">IF(B48&gt;"","Wpisz liczbę załączników","")</f>
        <v/>
      </c>
      <c r="E48" s="690"/>
    </row>
    <row r="49" s="696" customFormat="true" ht="15" hidden="false" customHeight="true" outlineLevel="0" collapsed="false">
      <c r="A49" s="292" t="s">
        <v>662</v>
      </c>
      <c r="B49" s="694"/>
      <c r="C49" s="679" t="s">
        <v>24</v>
      </c>
      <c r="D49" s="693" t="str">
        <f aca="false">IF(B49&gt;"","Wpisz liczbę załączników","")</f>
        <v/>
      </c>
      <c r="E49" s="695"/>
    </row>
    <row r="50" customFormat="false" ht="15" hidden="false" customHeight="true" outlineLevel="0" collapsed="false">
      <c r="A50" s="290" t="s">
        <v>663</v>
      </c>
      <c r="B50" s="697" t="s">
        <v>664</v>
      </c>
      <c r="C50" s="679" t="s">
        <v>63</v>
      </c>
      <c r="D50" s="679"/>
      <c r="F50" s="658" t="s">
        <v>194</v>
      </c>
    </row>
    <row r="51" customFormat="false" ht="15" hidden="false" customHeight="true" outlineLevel="0" collapsed="false">
      <c r="A51" s="290" t="s">
        <v>326</v>
      </c>
      <c r="B51" s="678" t="s">
        <v>665</v>
      </c>
      <c r="C51" s="679" t="s">
        <v>63</v>
      </c>
      <c r="D51" s="680" t="str">
        <f aca="false">IF(C51="ND",0,"")</f>
        <v/>
      </c>
      <c r="F51" s="389" t="s">
        <v>196</v>
      </c>
    </row>
    <row r="52" customFormat="false" ht="30" hidden="false" customHeight="true" outlineLevel="0" collapsed="false">
      <c r="A52" s="290" t="s">
        <v>329</v>
      </c>
      <c r="B52" s="678" t="s">
        <v>666</v>
      </c>
      <c r="C52" s="679" t="s">
        <v>63</v>
      </c>
      <c r="D52" s="680" t="str">
        <f aca="false">IF(C52="ND",0,"")</f>
        <v/>
      </c>
    </row>
    <row r="53" customFormat="false" ht="30" hidden="false" customHeight="true" outlineLevel="0" collapsed="false">
      <c r="A53" s="290" t="s">
        <v>331</v>
      </c>
      <c r="B53" s="678" t="s">
        <v>667</v>
      </c>
      <c r="C53" s="679" t="s">
        <v>63</v>
      </c>
      <c r="D53" s="680" t="str">
        <f aca="false">IF(C53="ND",0,"")</f>
        <v/>
      </c>
    </row>
    <row r="54" customFormat="false" ht="110.1" hidden="false" customHeight="true" outlineLevel="0" collapsed="false">
      <c r="A54" s="290" t="s">
        <v>334</v>
      </c>
      <c r="B54" s="678" t="s">
        <v>668</v>
      </c>
      <c r="C54" s="679" t="s">
        <v>63</v>
      </c>
      <c r="D54" s="680" t="str">
        <f aca="false">IF(C54="ND",0,"")</f>
        <v/>
      </c>
    </row>
    <row r="55" customFormat="false" ht="39.95" hidden="false" customHeight="true" outlineLevel="0" collapsed="false">
      <c r="A55" s="290" t="s">
        <v>336</v>
      </c>
      <c r="B55" s="678" t="s">
        <v>669</v>
      </c>
      <c r="C55" s="679" t="s">
        <v>63</v>
      </c>
      <c r="D55" s="680" t="str">
        <f aca="false">IF(C55="ND",0,"")</f>
        <v/>
      </c>
    </row>
    <row r="56" customFormat="false" ht="30" hidden="false" customHeight="true" outlineLevel="0" collapsed="false">
      <c r="A56" s="290" t="s">
        <v>670</v>
      </c>
      <c r="B56" s="678" t="s">
        <v>671</v>
      </c>
      <c r="C56" s="679" t="s">
        <v>63</v>
      </c>
      <c r="D56" s="679"/>
    </row>
    <row r="57" customFormat="false" ht="30" hidden="false" customHeight="true" outlineLevel="0" collapsed="false">
      <c r="A57" s="290" t="s">
        <v>617</v>
      </c>
      <c r="B57" s="678" t="s">
        <v>672</v>
      </c>
      <c r="C57" s="679" t="s">
        <v>63</v>
      </c>
      <c r="D57" s="680" t="str">
        <f aca="false">IF(C57="ND",0,"")</f>
        <v/>
      </c>
    </row>
    <row r="58" customFormat="false" ht="39.95" hidden="false" customHeight="true" outlineLevel="0" collapsed="false">
      <c r="A58" s="290" t="s">
        <v>619</v>
      </c>
      <c r="B58" s="678" t="s">
        <v>673</v>
      </c>
      <c r="C58" s="679" t="s">
        <v>63</v>
      </c>
      <c r="D58" s="680" t="str">
        <f aca="false">IF(C58="ND",0,"")</f>
        <v/>
      </c>
    </row>
    <row r="59" customFormat="false" ht="39.95" hidden="false" customHeight="true" outlineLevel="0" collapsed="false">
      <c r="A59" s="290" t="s">
        <v>329</v>
      </c>
      <c r="B59" s="678" t="s">
        <v>674</v>
      </c>
      <c r="C59" s="679" t="s">
        <v>63</v>
      </c>
      <c r="D59" s="680" t="str">
        <f aca="false">IF(C59="ND",0,"")</f>
        <v/>
      </c>
    </row>
    <row r="60" customFormat="false" ht="39.95" hidden="false" customHeight="true" outlineLevel="0" collapsed="false">
      <c r="A60" s="290" t="s">
        <v>331</v>
      </c>
      <c r="B60" s="678" t="s">
        <v>675</v>
      </c>
      <c r="C60" s="679" t="s">
        <v>63</v>
      </c>
      <c r="D60" s="680" t="str">
        <f aca="false">IF(C60="ND",0,"")</f>
        <v/>
      </c>
    </row>
    <row r="61" customFormat="false" ht="39.95" hidden="false" customHeight="true" outlineLevel="0" collapsed="false">
      <c r="A61" s="290" t="s">
        <v>334</v>
      </c>
      <c r="B61" s="678" t="s">
        <v>676</v>
      </c>
      <c r="C61" s="679" t="s">
        <v>63</v>
      </c>
      <c r="D61" s="680" t="str">
        <f aca="false">IF(C61="ND",0,"")</f>
        <v/>
      </c>
    </row>
    <row r="62" customFormat="false" ht="15" hidden="false" customHeight="true" outlineLevel="0" collapsed="false">
      <c r="A62" s="669" t="s">
        <v>677</v>
      </c>
      <c r="B62" s="669"/>
      <c r="C62" s="679" t="s">
        <v>63</v>
      </c>
      <c r="D62" s="679"/>
    </row>
    <row r="63" customFormat="false" ht="15" hidden="false" customHeight="true" outlineLevel="0" collapsed="false">
      <c r="A63" s="292" t="s">
        <v>326</v>
      </c>
      <c r="B63" s="691"/>
      <c r="C63" s="692" t="s">
        <v>24</v>
      </c>
      <c r="D63" s="693" t="str">
        <f aca="false">IF(B63&gt;"","Wpisz liczbę załączników","")</f>
        <v/>
      </c>
    </row>
    <row r="64" s="696" customFormat="true" ht="15" hidden="false" customHeight="true" outlineLevel="0" collapsed="false">
      <c r="A64" s="698" t="s">
        <v>329</v>
      </c>
      <c r="B64" s="699"/>
      <c r="C64" s="686" t="s">
        <v>24</v>
      </c>
      <c r="D64" s="693" t="str">
        <f aca="false">IF(B64&gt;"","Wpisz liczbę załączników","")</f>
        <v/>
      </c>
      <c r="F64" s="658"/>
    </row>
    <row r="65" customFormat="false" ht="15" hidden="false" customHeight="true" outlineLevel="0" collapsed="false">
      <c r="A65" s="700" t="s">
        <v>678</v>
      </c>
      <c r="B65" s="700"/>
      <c r="C65" s="701"/>
      <c r="D65" s="702" t="n">
        <f aca="false">SUM(D6:D7,D9:D11,D13:D14,D16,D18:D26,D27:D33,D35:D41,D42:D49,D51:D55,D57:D61,D63:D64)</f>
        <v>0</v>
      </c>
      <c r="E65" s="703"/>
      <c r="F65" s="658" t="s">
        <v>194</v>
      </c>
      <c r="G65" s="703"/>
      <c r="H65" s="703"/>
      <c r="I65" s="703"/>
      <c r="J65" s="703"/>
    </row>
    <row r="66" customFormat="false" ht="15" hidden="false" customHeight="true" outlineLevel="0" collapsed="false">
      <c r="A66" s="704" t="s">
        <v>679</v>
      </c>
      <c r="B66" s="704"/>
      <c r="C66" s="704"/>
      <c r="D66" s="704"/>
      <c r="F66" s="389" t="s">
        <v>196</v>
      </c>
    </row>
    <row r="67" customFormat="false" ht="15" hidden="false" customHeight="true" outlineLevel="0" collapsed="false">
      <c r="A67" s="704"/>
      <c r="B67" s="704"/>
      <c r="C67" s="704"/>
      <c r="D67" s="704"/>
      <c r="F67" s="658"/>
    </row>
  </sheetData>
  <sheetProtection sheet="true" objects="true" scenarios="true" formatCells="false" formatRows="false" insertRows="false" deleteRows="false"/>
  <protectedRanges>
    <protectedRange name="Zakres1_1_2" password="8511" sqref="C3:D3"/>
    <protectedRange name="Zakres1_1_2_1" password="8511" sqref="D8 D34 D50 D12 D15"/>
    <protectedRange name="Zakres1_2_1_1" password="8511" sqref="A65 E65 G65:J65"/>
    <protectedRange name="Zakres1_1_2_2_1" password="8511" sqref="D6:D7 D9:D11 D13:D14 D16 D18:D33 D35:D47 D51:D55 D57:D61"/>
    <protectedRange name="Zakres1_1_2_2_1_1" password="8511" sqref="D48"/>
    <protectedRange name="Zakres1_1_2_2_1_2" password="8511" sqref="D49"/>
    <protectedRange name="Zakres1_1_2_2_1_3" password="8511" sqref="D63"/>
    <protectedRange name="Zakres1_1_2_2_1_4" password="8511" sqref="D64"/>
  </protectedRanges>
  <mergeCells count="16">
    <mergeCell ref="A1:D1"/>
    <mergeCell ref="A2:B2"/>
    <mergeCell ref="C2:D2"/>
    <mergeCell ref="B4:D4"/>
    <mergeCell ref="C5:D5"/>
    <mergeCell ref="C8:D8"/>
    <mergeCell ref="C12:D12"/>
    <mergeCell ref="C15:D15"/>
    <mergeCell ref="B17:D17"/>
    <mergeCell ref="B34:D34"/>
    <mergeCell ref="C50:D50"/>
    <mergeCell ref="C56:D56"/>
    <mergeCell ref="A62:B62"/>
    <mergeCell ref="C62:D62"/>
    <mergeCell ref="A65:B65"/>
    <mergeCell ref="A66:D67"/>
  </mergeCells>
  <dataValidations count="10">
    <dataValidation allowBlank="true" operator="between" prompt="...należy zaznaczyć aktywne komórki z wiersza poprzedzającego i przeciągnąć (przytrzymując kursorem myszy mały kwadracik w prawym dolnym rogu zaznaczonego obszaru) formułę do właściwego wiersza." promptTitle="Uwaga! Aby uzupełnić formułę..." showDropDown="false" showErrorMessage="true" showInputMessage="true" sqref="F51 F66" type="none">
      <formula1>0</formula1>
      <formula2>0</formula2>
    </dataValidation>
    <dataValidation allowBlank="true" operator="between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promptTitle="Uwaga!" showDropDown="false" showErrorMessage="true" showInputMessage="true" sqref="D65" type="none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 (jak wskazuje zielona strzałka) i wybrać Wstaw." promptTitle="Uwaga! Aby dodać wiersz..." showDropDown="false" showErrorMessage="true" showInputMessage="true" sqref="F65" type="none">
      <formula1>0</formula1>
      <formula2>0</formula2>
    </dataValidation>
    <dataValidation allowBlank="true" operator="between" prompt="...należy prawym klawiszem myszy kliknąć w numer wiersza znajdujący się PONIŻEJ tabeli (lub części tabeli), do której dodawany jest wiersz! (w tym konkretnym przypadku w numer 14 - i odpowiednio dalej, jak wskazują zielone strzałki) i wybrać Wstaw." promptTitle="Uwaga! Aby dodać wiersz..." showDropDown="false" showErrorMessage="true" showInputMessage="true" sqref="F64 F67" type="none">
      <formula1>0</formula1>
      <formula2>0</formula2>
    </dataValidation>
    <dataValidation allowBlank="true" operator="between" showDropDown="false" showErrorMessage="true" showInputMessage="true" sqref="C5 C8:C12 C14:C15 C18:C33 C35:C47 C50:C62" type="list">
      <formula1>"(wybierz z listy),TAK,ND"</formula1>
      <formula2>0</formula2>
    </dataValidation>
    <dataValidation allowBlank="true" operator="between" showDropDown="false" showErrorMessage="true" showInputMessage="true" sqref="C6:C7 C13 C16" type="list">
      <formula1>"(wybierz z listy),TAK"</formula1>
      <formula2>0</formula2>
    </dataValidation>
    <dataValidation allowBlank="true" operator="between" showDropDown="false" showErrorMessage="true" showInputMessage="true" sqref="C2" type="list">
      <formula1>"(wybierz z listy),TAK,NIE"</formula1>
      <formula2>0</formula2>
    </dataValidation>
    <dataValidation allowBlank="true" operator="between" prompt="...należy prawym klawiszem myszy kliknąć w numer wiersza znajdujący się PONIŻEJ tabeli (lub części tabeli), do której dodawany jest wiersz! (w tym konkretnym przypadku w numer 50 - i odpowiednio dalej, jak wskazują zielone strzałki) i wybrać Wstaw." promptTitle="Uwaga! Aby dodać wiersz..." showDropDown="false" showErrorMessage="true" showInputMessage="true" sqref="F50" type="none">
      <formula1>0</formula1>
      <formula2>0</formula2>
    </dataValidation>
    <dataValidation allowBlank="true" error="W tym polu można wpisać tylko liczbę całkowitą - równą lub większą od 0" errorTitle="Błąd!" operator="greaterThanOrEqual" prompt="Jeżeli wprowadzono opis dodawanego (innego) załącznika, to należy także wprowadzić liczbę określającą ilość tych załączników. W przeciwnym wypadku pole należy pozostawić puste (nie wprowadzać wartości 0)" promptTitle="Uwaga!" showDropDown="false" showErrorMessage="true" showInputMessage="true" sqref="D48:D49 D63:D64" type="whole">
      <formula1>0</formula1>
      <formula2>0</formula2>
    </dataValidation>
    <dataValidation allowBlank="false" error="W tym polu można wpisać tylko liczbę całkowitą - równą lub większą od 0" errorTitle="Błąd!" operator="greaterThanOrEqual" prompt="Należy wpisać liczbę załączników lub w polu obok wybrać &quot;ND&quot;, a wtedy &quot;0&quot; zostanie wstawione automatycznie" promptTitle="Uwaga!" showDropDown="false" showErrorMessage="true" showInputMessage="true" sqref="D6:D7 D9:D11 D13:D14 D16 D18:D33 D35:D47 D51:D55 D57:D61" type="whol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  <rowBreaks count="2" manualBreakCount="2">
    <brk id="24" man="true" max="16383" min="0"/>
    <brk id="41" man="true" max="16383" min="0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43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85" zoomScalePageLayoutView="11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705" width="3.14"/>
    <col collapsed="false" customWidth="true" hidden="false" outlineLevel="0" max="18" min="2" style="550" width="2.71"/>
    <col collapsed="false" customWidth="true" hidden="false" outlineLevel="0" max="19" min="19" style="550" width="2"/>
    <col collapsed="false" customWidth="true" hidden="false" outlineLevel="0" max="20" min="20" style="550" width="1.85"/>
    <col collapsed="false" customWidth="true" hidden="false" outlineLevel="0" max="28" min="21" style="550" width="2.85"/>
    <col collapsed="false" customWidth="true" hidden="false" outlineLevel="0" max="29" min="29" style="550" width="2.29"/>
    <col collapsed="false" customWidth="true" hidden="false" outlineLevel="0" max="35" min="30" style="550" width="2.85"/>
    <col collapsed="false" customWidth="true" hidden="false" outlineLevel="0" max="37" min="36" style="550" width="2.42"/>
    <col collapsed="false" customWidth="true" hidden="false" outlineLevel="0" max="38" min="38" style="550" width="2.71"/>
    <col collapsed="false" customWidth="true" hidden="false" outlineLevel="0" max="39" min="39" style="568" width="9.14"/>
    <col collapsed="false" customWidth="true" hidden="false" outlineLevel="0" max="1025" min="40" style="550" width="9.14"/>
  </cols>
  <sheetData>
    <row r="1" s="568" customFormat="true" ht="16.5" hidden="false" customHeight="true" outlineLevel="0" collapsed="false">
      <c r="A1" s="706" t="s">
        <v>680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  <c r="R1" s="706"/>
      <c r="S1" s="706"/>
      <c r="T1" s="706"/>
      <c r="U1" s="706"/>
      <c r="V1" s="706"/>
      <c r="W1" s="706"/>
      <c r="X1" s="706"/>
      <c r="Y1" s="706"/>
      <c r="Z1" s="706"/>
      <c r="AA1" s="706"/>
      <c r="AB1" s="706"/>
      <c r="AC1" s="706"/>
      <c r="AD1" s="706"/>
      <c r="AE1" s="706"/>
      <c r="AF1" s="706"/>
      <c r="AG1" s="707"/>
      <c r="AH1" s="707"/>
      <c r="AI1" s="707"/>
      <c r="AJ1" s="707"/>
      <c r="AK1" s="707"/>
    </row>
    <row r="2" customFormat="false" ht="3" hidden="false" customHeight="true" outlineLevel="0" collapsed="false">
      <c r="A2" s="708"/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10"/>
      <c r="AF2" s="710"/>
      <c r="AG2" s="710"/>
      <c r="AH2" s="711"/>
      <c r="AI2" s="711"/>
      <c r="AJ2" s="712"/>
      <c r="AK2" s="712"/>
      <c r="AL2" s="568"/>
    </row>
    <row r="3" customFormat="false" ht="24.95" hidden="false" customHeight="true" outlineLevel="0" collapsed="false">
      <c r="A3" s="713" t="s">
        <v>681</v>
      </c>
      <c r="B3" s="714" t="s">
        <v>682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5" t="n">
        <f aca="false">B_IV!AB32</f>
        <v>0</v>
      </c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456" t="s">
        <v>57</v>
      </c>
      <c r="AK3" s="456"/>
      <c r="AL3" s="568"/>
    </row>
    <row r="4" customFormat="false" ht="3" hidden="false" customHeight="true" outlineLevel="0" collapsed="false">
      <c r="A4" s="708"/>
      <c r="B4" s="712"/>
      <c r="C4" s="712"/>
      <c r="D4" s="712"/>
      <c r="E4" s="712"/>
      <c r="F4" s="712"/>
      <c r="G4" s="712"/>
      <c r="H4" s="712"/>
      <c r="I4" s="712"/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2"/>
      <c r="Z4" s="712"/>
      <c r="AA4" s="712"/>
      <c r="AB4" s="712"/>
      <c r="AC4" s="712"/>
      <c r="AD4" s="712"/>
      <c r="AE4" s="716"/>
      <c r="AF4" s="712"/>
      <c r="AG4" s="712"/>
      <c r="AH4" s="712"/>
      <c r="AI4" s="712"/>
      <c r="AJ4" s="712"/>
      <c r="AK4" s="712"/>
      <c r="AL4" s="568"/>
    </row>
    <row r="5" customFormat="false" ht="24.95" hidden="false" customHeight="true" outlineLevel="0" collapsed="false">
      <c r="A5" s="717"/>
      <c r="B5" s="718" t="s">
        <v>683</v>
      </c>
      <c r="C5" s="718"/>
      <c r="D5" s="718"/>
      <c r="E5" s="718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712"/>
      <c r="AK5" s="712"/>
      <c r="AL5" s="568"/>
    </row>
    <row r="6" customFormat="false" ht="3" hidden="false" customHeight="true" outlineLevel="0" collapsed="false">
      <c r="A6" s="719"/>
      <c r="B6" s="719"/>
      <c r="C6" s="719"/>
      <c r="D6" s="719"/>
      <c r="E6" s="719"/>
      <c r="F6" s="719"/>
      <c r="G6" s="720"/>
      <c r="H6" s="720"/>
      <c r="I6" s="720"/>
      <c r="J6" s="720"/>
      <c r="K6" s="720"/>
      <c r="L6" s="720"/>
      <c r="M6" s="720"/>
      <c r="N6" s="720"/>
      <c r="O6" s="720"/>
      <c r="P6" s="720"/>
      <c r="Q6" s="720"/>
      <c r="R6" s="720"/>
      <c r="S6" s="720"/>
      <c r="T6" s="720"/>
      <c r="U6" s="720"/>
      <c r="V6" s="720"/>
      <c r="W6" s="720"/>
      <c r="X6" s="720"/>
      <c r="Y6" s="720"/>
      <c r="Z6" s="720"/>
      <c r="AA6" s="720"/>
      <c r="AB6" s="720"/>
      <c r="AC6" s="720"/>
      <c r="AD6" s="720"/>
      <c r="AE6" s="720"/>
      <c r="AF6" s="720"/>
      <c r="AG6" s="720"/>
      <c r="AH6" s="720"/>
      <c r="AI6" s="712"/>
      <c r="AJ6" s="712"/>
      <c r="AK6" s="712"/>
      <c r="AL6" s="568"/>
    </row>
    <row r="7" customFormat="false" ht="12.6" hidden="false" customHeight="true" outlineLevel="0" collapsed="false">
      <c r="A7" s="721" t="s">
        <v>684</v>
      </c>
      <c r="B7" s="710" t="str">
        <f aca="false"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22"/>
      <c r="X7" s="715" t="n">
        <f aca="false">IF(B_IV!E58&gt;0,B_IV!E58,IF(B_IV!AE67&gt;0,B_IV!AE67,0))</f>
        <v>0</v>
      </c>
      <c r="Y7" s="715"/>
      <c r="Z7" s="715"/>
      <c r="AA7" s="715"/>
      <c r="AB7" s="715"/>
      <c r="AC7" s="715"/>
      <c r="AD7" s="715"/>
      <c r="AE7" s="715"/>
      <c r="AF7" s="715"/>
      <c r="AG7" s="715"/>
      <c r="AH7" s="715"/>
      <c r="AI7" s="715"/>
      <c r="AJ7" s="456" t="s">
        <v>57</v>
      </c>
      <c r="AK7" s="456"/>
      <c r="AL7" s="568"/>
    </row>
    <row r="8" customFormat="false" ht="12.6" hidden="false" customHeight="true" outlineLevel="0" collapsed="false">
      <c r="A8" s="721"/>
      <c r="B8" s="722" t="s">
        <v>685</v>
      </c>
      <c r="C8" s="722"/>
      <c r="D8" s="722"/>
      <c r="E8" s="722"/>
      <c r="F8" s="722"/>
      <c r="G8" s="722"/>
      <c r="H8" s="722"/>
      <c r="I8" s="722"/>
      <c r="J8" s="722"/>
      <c r="K8" s="722"/>
      <c r="L8" s="722"/>
      <c r="M8" s="722"/>
      <c r="N8" s="722"/>
      <c r="O8" s="722"/>
      <c r="P8" s="722"/>
      <c r="Q8" s="722"/>
      <c r="R8" s="722"/>
      <c r="S8" s="722"/>
      <c r="T8" s="722"/>
      <c r="U8" s="722"/>
      <c r="V8" s="722"/>
      <c r="W8" s="722"/>
      <c r="X8" s="715"/>
      <c r="Y8" s="715"/>
      <c r="Z8" s="715"/>
      <c r="AA8" s="715"/>
      <c r="AB8" s="715"/>
      <c r="AC8" s="715"/>
      <c r="AD8" s="715"/>
      <c r="AE8" s="715"/>
      <c r="AF8" s="715"/>
      <c r="AG8" s="715"/>
      <c r="AH8" s="715"/>
      <c r="AI8" s="715"/>
      <c r="AJ8" s="456"/>
      <c r="AK8" s="456"/>
      <c r="AL8" s="568"/>
    </row>
    <row r="9" customFormat="false" ht="3" hidden="false" customHeight="true" outlineLevel="0" collapsed="false">
      <c r="A9" s="708"/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  <c r="P9" s="712"/>
      <c r="Q9" s="712"/>
      <c r="R9" s="712"/>
      <c r="S9" s="712"/>
      <c r="T9" s="712"/>
      <c r="U9" s="712"/>
      <c r="V9" s="712"/>
      <c r="W9" s="712"/>
      <c r="X9" s="712"/>
      <c r="Y9" s="712"/>
      <c r="Z9" s="712"/>
      <c r="AA9" s="712"/>
      <c r="AB9" s="712"/>
      <c r="AC9" s="712"/>
      <c r="AD9" s="712"/>
      <c r="AE9" s="716"/>
      <c r="AF9" s="712"/>
      <c r="AG9" s="712"/>
      <c r="AH9" s="712"/>
      <c r="AI9" s="712"/>
      <c r="AJ9" s="712"/>
      <c r="AK9" s="712"/>
      <c r="AL9" s="568"/>
    </row>
    <row r="10" customFormat="false" ht="24.95" hidden="false" customHeight="true" outlineLevel="0" collapsed="false">
      <c r="A10" s="717"/>
      <c r="B10" s="718" t="s">
        <v>683</v>
      </c>
      <c r="C10" s="718"/>
      <c r="D10" s="718"/>
      <c r="E10" s="718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T10" s="542"/>
      <c r="U10" s="542"/>
      <c r="V10" s="542"/>
      <c r="W10" s="542"/>
      <c r="X10" s="542"/>
      <c r="Y10" s="542"/>
      <c r="Z10" s="542"/>
      <c r="AA10" s="542"/>
      <c r="AB10" s="542"/>
      <c r="AC10" s="542"/>
      <c r="AD10" s="542"/>
      <c r="AE10" s="542"/>
      <c r="AF10" s="542"/>
      <c r="AG10" s="542"/>
      <c r="AH10" s="542"/>
      <c r="AI10" s="542"/>
      <c r="AJ10" s="712"/>
      <c r="AK10" s="712"/>
      <c r="AL10" s="568"/>
    </row>
    <row r="11" customFormat="false" ht="12" hidden="false" customHeight="true" outlineLevel="0" collapsed="false">
      <c r="A11" s="717" t="s">
        <v>686</v>
      </c>
      <c r="B11" s="456"/>
      <c r="C11" s="456"/>
      <c r="D11" s="456"/>
      <c r="E11" s="456"/>
      <c r="F11" s="709"/>
      <c r="G11" s="709"/>
      <c r="H11" s="709"/>
      <c r="I11" s="709"/>
      <c r="J11" s="709"/>
      <c r="K11" s="709"/>
      <c r="L11" s="709"/>
      <c r="M11" s="709"/>
      <c r="N11" s="709"/>
      <c r="O11" s="709"/>
      <c r="P11" s="709"/>
      <c r="Q11" s="709"/>
      <c r="R11" s="709"/>
      <c r="S11" s="709"/>
      <c r="T11" s="709"/>
      <c r="U11" s="709"/>
      <c r="V11" s="709"/>
      <c r="W11" s="709"/>
      <c r="X11" s="709"/>
      <c r="Y11" s="709"/>
      <c r="Z11" s="709"/>
      <c r="AA11" s="709"/>
      <c r="AB11" s="709"/>
      <c r="AC11" s="709"/>
      <c r="AD11" s="709"/>
      <c r="AE11" s="709"/>
      <c r="AF11" s="709"/>
      <c r="AG11" s="709"/>
      <c r="AH11" s="709"/>
      <c r="AI11" s="709"/>
      <c r="AJ11" s="712"/>
      <c r="AK11" s="712"/>
      <c r="AL11" s="568"/>
    </row>
    <row r="12" s="726" customFormat="true" ht="117" hidden="false" customHeight="true" outlineLevel="0" collapsed="false">
      <c r="A12" s="723" t="s">
        <v>687</v>
      </c>
      <c r="B12" s="724" t="s">
        <v>688</v>
      </c>
      <c r="C12" s="724"/>
      <c r="D12" s="724"/>
      <c r="E12" s="724"/>
      <c r="F12" s="724"/>
      <c r="G12" s="724"/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24"/>
      <c r="T12" s="724"/>
      <c r="U12" s="724"/>
      <c r="V12" s="724"/>
      <c r="W12" s="724"/>
      <c r="X12" s="724"/>
      <c r="Y12" s="724"/>
      <c r="Z12" s="724"/>
      <c r="AA12" s="724"/>
      <c r="AB12" s="724"/>
      <c r="AC12" s="724"/>
      <c r="AD12" s="724"/>
      <c r="AE12" s="724"/>
      <c r="AF12" s="724"/>
      <c r="AG12" s="724"/>
      <c r="AH12" s="724"/>
      <c r="AI12" s="724"/>
      <c r="AJ12" s="724"/>
      <c r="AK12" s="724"/>
      <c r="AL12" s="724"/>
      <c r="AM12" s="725"/>
    </row>
    <row r="13" s="726" customFormat="true" ht="14.25" hidden="false" customHeight="true" outlineLevel="0" collapsed="false">
      <c r="A13" s="723" t="s">
        <v>689</v>
      </c>
      <c r="B13" s="727" t="s">
        <v>690</v>
      </c>
      <c r="C13" s="727"/>
      <c r="D13" s="727"/>
      <c r="E13" s="727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7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727"/>
      <c r="AL13" s="727"/>
      <c r="AM13" s="725"/>
    </row>
    <row r="14" s="728" customFormat="true" ht="24" hidden="false" customHeight="true" outlineLevel="0" collapsed="false">
      <c r="A14" s="723" t="s">
        <v>691</v>
      </c>
      <c r="B14" s="727" t="s">
        <v>692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727"/>
      <c r="AF14" s="727"/>
      <c r="AG14" s="727"/>
      <c r="AH14" s="727"/>
      <c r="AI14" s="727"/>
      <c r="AJ14" s="727"/>
      <c r="AK14" s="727"/>
      <c r="AL14" s="727"/>
      <c r="AM14" s="667"/>
    </row>
    <row r="15" s="728" customFormat="true" ht="42.75" hidden="false" customHeight="true" outlineLevel="0" collapsed="false">
      <c r="A15" s="723" t="s">
        <v>693</v>
      </c>
      <c r="B15" s="727" t="s">
        <v>694</v>
      </c>
      <c r="C15" s="727"/>
      <c r="D15" s="727"/>
      <c r="E15" s="727"/>
      <c r="F15" s="727"/>
      <c r="G15" s="727"/>
      <c r="H15" s="727"/>
      <c r="I15" s="727"/>
      <c r="J15" s="727"/>
      <c r="K15" s="727"/>
      <c r="L15" s="727"/>
      <c r="M15" s="727"/>
      <c r="N15" s="727"/>
      <c r="O15" s="727"/>
      <c r="P15" s="727"/>
      <c r="Q15" s="727"/>
      <c r="R15" s="727"/>
      <c r="S15" s="727"/>
      <c r="T15" s="727"/>
      <c r="U15" s="727"/>
      <c r="V15" s="727"/>
      <c r="W15" s="727"/>
      <c r="X15" s="727"/>
      <c r="Y15" s="727"/>
      <c r="Z15" s="727"/>
      <c r="AA15" s="727"/>
      <c r="AB15" s="727"/>
      <c r="AC15" s="727"/>
      <c r="AD15" s="727"/>
      <c r="AE15" s="727"/>
      <c r="AF15" s="727"/>
      <c r="AG15" s="727"/>
      <c r="AH15" s="727"/>
      <c r="AI15" s="727"/>
      <c r="AJ15" s="727"/>
      <c r="AK15" s="727"/>
      <c r="AL15" s="727"/>
      <c r="AM15" s="667"/>
    </row>
    <row r="16" s="726" customFormat="true" ht="33.75" hidden="false" customHeight="true" outlineLevel="0" collapsed="false">
      <c r="A16" s="723" t="s">
        <v>695</v>
      </c>
      <c r="B16" s="727" t="s">
        <v>696</v>
      </c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7"/>
      <c r="AJ16" s="727"/>
      <c r="AK16" s="727"/>
      <c r="AL16" s="727"/>
      <c r="AM16" s="725"/>
    </row>
    <row r="17" s="728" customFormat="true" ht="13.5" hidden="false" customHeight="true" outlineLevel="0" collapsed="false">
      <c r="A17" s="729" t="s">
        <v>697</v>
      </c>
      <c r="B17" s="727" t="s">
        <v>698</v>
      </c>
      <c r="C17" s="727"/>
      <c r="D17" s="727"/>
      <c r="E17" s="727"/>
      <c r="F17" s="727"/>
      <c r="G17" s="727"/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727"/>
      <c r="U17" s="727"/>
      <c r="V17" s="727"/>
      <c r="W17" s="727"/>
      <c r="X17" s="727"/>
      <c r="Y17" s="727"/>
      <c r="Z17" s="727"/>
      <c r="AA17" s="727"/>
      <c r="AB17" s="727"/>
      <c r="AC17" s="727"/>
      <c r="AD17" s="727"/>
      <c r="AE17" s="727"/>
      <c r="AF17" s="727"/>
      <c r="AG17" s="727"/>
      <c r="AH17" s="727"/>
      <c r="AI17" s="727"/>
      <c r="AJ17" s="727"/>
      <c r="AK17" s="727"/>
      <c r="AL17" s="727"/>
      <c r="AM17" s="667"/>
    </row>
    <row r="18" s="728" customFormat="true" ht="13.5" hidden="false" customHeight="true" outlineLevel="0" collapsed="false">
      <c r="A18" s="729" t="s">
        <v>699</v>
      </c>
      <c r="B18" s="730" t="s">
        <v>700</v>
      </c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727"/>
      <c r="AF18" s="727"/>
      <c r="AG18" s="727"/>
      <c r="AH18" s="727"/>
      <c r="AI18" s="727"/>
      <c r="AJ18" s="727"/>
      <c r="AK18" s="727"/>
      <c r="AL18" s="727"/>
      <c r="AM18" s="667"/>
    </row>
    <row r="19" s="728" customFormat="true" ht="13.5" hidden="false" customHeight="true" outlineLevel="0" collapsed="false">
      <c r="A19" s="723"/>
      <c r="B19" s="567" t="s">
        <v>150</v>
      </c>
      <c r="C19" s="731" t="s">
        <v>701</v>
      </c>
      <c r="D19" s="731"/>
      <c r="E19" s="727"/>
      <c r="F19" s="727"/>
      <c r="G19" s="727"/>
      <c r="H19" s="567" t="s">
        <v>150</v>
      </c>
      <c r="I19" s="732" t="s">
        <v>702</v>
      </c>
      <c r="J19" s="732"/>
      <c r="K19" s="732"/>
      <c r="L19" s="732"/>
      <c r="M19" s="732"/>
      <c r="N19" s="732"/>
      <c r="O19" s="732"/>
      <c r="P19" s="732"/>
      <c r="Q19" s="727"/>
      <c r="R19" s="727"/>
      <c r="S19" s="727"/>
      <c r="T19" s="733"/>
      <c r="U19" s="567" t="s">
        <v>150</v>
      </c>
      <c r="V19" s="732" t="s">
        <v>703</v>
      </c>
      <c r="W19" s="732"/>
      <c r="X19" s="732"/>
      <c r="Y19" s="732"/>
      <c r="Z19" s="732"/>
      <c r="AA19" s="732"/>
      <c r="AB19" s="732"/>
      <c r="AC19" s="732"/>
      <c r="AD19" s="732"/>
      <c r="AE19" s="727"/>
      <c r="AF19" s="727"/>
      <c r="AG19" s="567" t="s">
        <v>150</v>
      </c>
      <c r="AH19" s="730" t="s">
        <v>704</v>
      </c>
      <c r="AI19" s="730"/>
      <c r="AJ19" s="730"/>
      <c r="AK19" s="730"/>
      <c r="AL19" s="734"/>
      <c r="AM19" s="667"/>
    </row>
    <row r="20" s="728" customFormat="true" ht="4.5" hidden="false" customHeight="true" outlineLevel="0" collapsed="false">
      <c r="A20" s="723"/>
      <c r="B20" s="727"/>
      <c r="C20" s="727" t="s">
        <v>705</v>
      </c>
      <c r="D20" s="727"/>
      <c r="E20" s="727"/>
      <c r="F20" s="727"/>
      <c r="G20" s="727"/>
      <c r="H20" s="727"/>
      <c r="I20" s="727"/>
      <c r="J20" s="727"/>
      <c r="K20" s="727"/>
      <c r="L20" s="727"/>
      <c r="M20" s="727"/>
      <c r="N20" s="727"/>
      <c r="O20" s="727"/>
      <c r="P20" s="727"/>
      <c r="Q20" s="727"/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727"/>
      <c r="AF20" s="727"/>
      <c r="AG20" s="727"/>
      <c r="AH20" s="727"/>
      <c r="AI20" s="727"/>
      <c r="AJ20" s="727"/>
      <c r="AK20" s="727"/>
      <c r="AL20" s="727"/>
      <c r="AM20" s="667"/>
    </row>
    <row r="21" s="728" customFormat="true" ht="13.5" hidden="false" customHeight="true" outlineLevel="0" collapsed="false">
      <c r="A21" s="723"/>
      <c r="B21" s="567" t="s">
        <v>150</v>
      </c>
      <c r="C21" s="727"/>
      <c r="D21" s="727"/>
      <c r="E21" s="727"/>
      <c r="F21" s="727"/>
      <c r="G21" s="727"/>
      <c r="H21" s="727"/>
      <c r="I21" s="727"/>
      <c r="J21" s="727"/>
      <c r="K21" s="727"/>
      <c r="L21" s="727"/>
      <c r="M21" s="727"/>
      <c r="N21" s="727"/>
      <c r="O21" s="727"/>
      <c r="P21" s="727"/>
      <c r="Q21" s="727"/>
      <c r="R21" s="727"/>
      <c r="S21" s="727"/>
      <c r="T21" s="727"/>
      <c r="U21" s="727"/>
      <c r="V21" s="727"/>
      <c r="W21" s="727"/>
      <c r="X21" s="727"/>
      <c r="Y21" s="727"/>
      <c r="Z21" s="727"/>
      <c r="AA21" s="727"/>
      <c r="AB21" s="727"/>
      <c r="AC21" s="727"/>
      <c r="AD21" s="727"/>
      <c r="AE21" s="727"/>
      <c r="AF21" s="727"/>
      <c r="AG21" s="727"/>
      <c r="AH21" s="727"/>
      <c r="AI21" s="727"/>
      <c r="AJ21" s="727"/>
      <c r="AK21" s="727"/>
      <c r="AL21" s="727"/>
      <c r="AM21" s="734"/>
    </row>
    <row r="22" s="728" customFormat="true" ht="4.5" hidden="false" customHeight="true" outlineLevel="0" collapsed="false">
      <c r="A22" s="723"/>
      <c r="B22" s="727"/>
      <c r="C22" s="727"/>
      <c r="D22" s="727"/>
      <c r="E22" s="727"/>
      <c r="F22" s="727"/>
      <c r="G22" s="727"/>
      <c r="H22" s="727"/>
      <c r="I22" s="727"/>
      <c r="J22" s="727"/>
      <c r="K22" s="727"/>
      <c r="L22" s="727"/>
      <c r="M22" s="727"/>
      <c r="N22" s="727"/>
      <c r="O22" s="727"/>
      <c r="P22" s="727"/>
      <c r="Q22" s="727"/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727"/>
      <c r="AF22" s="727"/>
      <c r="AG22" s="727"/>
      <c r="AH22" s="727"/>
      <c r="AI22" s="727"/>
      <c r="AJ22" s="727"/>
      <c r="AK22" s="727"/>
      <c r="AL22" s="727"/>
      <c r="AM22" s="667"/>
    </row>
    <row r="23" s="728" customFormat="true" ht="4.5" hidden="false" customHeight="true" outlineLevel="0" collapsed="false">
      <c r="A23" s="723"/>
      <c r="B23" s="727"/>
      <c r="C23" s="727" t="s">
        <v>706</v>
      </c>
      <c r="D23" s="727"/>
      <c r="E23" s="727"/>
      <c r="F23" s="727"/>
      <c r="G23" s="727"/>
      <c r="H23" s="727"/>
      <c r="I23" s="727"/>
      <c r="J23" s="727"/>
      <c r="K23" s="727"/>
      <c r="L23" s="727"/>
      <c r="M23" s="727"/>
      <c r="N23" s="727"/>
      <c r="O23" s="727"/>
      <c r="P23" s="727"/>
      <c r="Q23" s="727"/>
      <c r="R23" s="727"/>
      <c r="S23" s="727"/>
      <c r="T23" s="727"/>
      <c r="U23" s="727"/>
      <c r="V23" s="727"/>
      <c r="W23" s="727"/>
      <c r="X23" s="727"/>
      <c r="Y23" s="727"/>
      <c r="Z23" s="727"/>
      <c r="AA23" s="727"/>
      <c r="AB23" s="727"/>
      <c r="AC23" s="727"/>
      <c r="AD23" s="727"/>
      <c r="AE23" s="727"/>
      <c r="AF23" s="727"/>
      <c r="AG23" s="727"/>
      <c r="AH23" s="727"/>
      <c r="AI23" s="727"/>
      <c r="AJ23" s="727"/>
      <c r="AK23" s="727"/>
      <c r="AL23" s="727"/>
      <c r="AM23" s="667"/>
    </row>
    <row r="24" s="728" customFormat="true" ht="13.5" hidden="false" customHeight="true" outlineLevel="0" collapsed="false">
      <c r="A24" s="723"/>
      <c r="B24" s="567" t="s">
        <v>150</v>
      </c>
      <c r="C24" s="727"/>
      <c r="D24" s="727"/>
      <c r="E24" s="727"/>
      <c r="F24" s="727"/>
      <c r="G24" s="727"/>
      <c r="H24" s="727"/>
      <c r="I24" s="727"/>
      <c r="J24" s="727"/>
      <c r="K24" s="727"/>
      <c r="L24" s="727"/>
      <c r="M24" s="727"/>
      <c r="N24" s="727"/>
      <c r="O24" s="727"/>
      <c r="P24" s="727"/>
      <c r="Q24" s="727"/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727"/>
      <c r="AF24" s="727"/>
      <c r="AG24" s="727"/>
      <c r="AH24" s="727"/>
      <c r="AI24" s="727"/>
      <c r="AJ24" s="727"/>
      <c r="AK24" s="727"/>
      <c r="AL24" s="727"/>
      <c r="AM24" s="667"/>
    </row>
    <row r="25" s="728" customFormat="true" ht="4.5" hidden="false" customHeight="true" outlineLevel="0" collapsed="false">
      <c r="A25" s="723"/>
      <c r="B25" s="727"/>
      <c r="C25" s="727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7"/>
      <c r="T25" s="727"/>
      <c r="U25" s="727"/>
      <c r="V25" s="727"/>
      <c r="W25" s="727"/>
      <c r="X25" s="727"/>
      <c r="Y25" s="727"/>
      <c r="Z25" s="727"/>
      <c r="AA25" s="727"/>
      <c r="AB25" s="727"/>
      <c r="AC25" s="727"/>
      <c r="AD25" s="727"/>
      <c r="AE25" s="727"/>
      <c r="AF25" s="727"/>
      <c r="AG25" s="727"/>
      <c r="AH25" s="727"/>
      <c r="AI25" s="727"/>
      <c r="AJ25" s="727"/>
      <c r="AK25" s="727"/>
      <c r="AL25" s="727"/>
      <c r="AM25" s="667"/>
    </row>
    <row r="26" s="728" customFormat="true" ht="4.5" hidden="false" customHeight="true" outlineLevel="0" collapsed="false">
      <c r="A26" s="723"/>
      <c r="B26" s="727"/>
      <c r="C26" s="727" t="s">
        <v>707</v>
      </c>
      <c r="D26" s="727"/>
      <c r="E26" s="727"/>
      <c r="F26" s="727"/>
      <c r="G26" s="727"/>
      <c r="H26" s="727"/>
      <c r="I26" s="727"/>
      <c r="J26" s="727"/>
      <c r="K26" s="727"/>
      <c r="L26" s="727"/>
      <c r="M26" s="727"/>
      <c r="N26" s="727"/>
      <c r="O26" s="727"/>
      <c r="P26" s="727"/>
      <c r="Q26" s="727"/>
      <c r="R26" s="727"/>
      <c r="S26" s="727"/>
      <c r="T26" s="727"/>
      <c r="U26" s="727"/>
      <c r="V26" s="727"/>
      <c r="W26" s="727"/>
      <c r="X26" s="727"/>
      <c r="Y26" s="727"/>
      <c r="Z26" s="727"/>
      <c r="AA26" s="727"/>
      <c r="AB26" s="727"/>
      <c r="AC26" s="727"/>
      <c r="AD26" s="727"/>
      <c r="AE26" s="727"/>
      <c r="AF26" s="727"/>
      <c r="AG26" s="727"/>
      <c r="AH26" s="727"/>
      <c r="AI26" s="727"/>
      <c r="AJ26" s="727"/>
      <c r="AK26" s="727"/>
      <c r="AL26" s="727"/>
      <c r="AM26" s="667"/>
    </row>
    <row r="27" s="728" customFormat="true" ht="13.5" hidden="false" customHeight="true" outlineLevel="0" collapsed="false">
      <c r="A27" s="723"/>
      <c r="B27" s="567" t="s">
        <v>150</v>
      </c>
      <c r="C27" s="727"/>
      <c r="D27" s="727"/>
      <c r="E27" s="727"/>
      <c r="F27" s="727"/>
      <c r="G27" s="727"/>
      <c r="H27" s="727"/>
      <c r="I27" s="727"/>
      <c r="J27" s="727"/>
      <c r="K27" s="727"/>
      <c r="L27" s="727"/>
      <c r="M27" s="727"/>
      <c r="N27" s="727"/>
      <c r="O27" s="727"/>
      <c r="P27" s="727"/>
      <c r="Q27" s="727"/>
      <c r="R27" s="727"/>
      <c r="S27" s="727"/>
      <c r="T27" s="727"/>
      <c r="U27" s="727"/>
      <c r="V27" s="727"/>
      <c r="W27" s="727"/>
      <c r="X27" s="727"/>
      <c r="Y27" s="727"/>
      <c r="Z27" s="727"/>
      <c r="AA27" s="727"/>
      <c r="AB27" s="727"/>
      <c r="AC27" s="727"/>
      <c r="AD27" s="727"/>
      <c r="AE27" s="727"/>
      <c r="AF27" s="727"/>
      <c r="AG27" s="727"/>
      <c r="AH27" s="727"/>
      <c r="AI27" s="727"/>
      <c r="AJ27" s="727"/>
      <c r="AK27" s="727"/>
      <c r="AL27" s="727"/>
      <c r="AM27" s="667"/>
    </row>
    <row r="28" s="728" customFormat="true" ht="4.5" hidden="false" customHeight="true" outlineLevel="0" collapsed="false">
      <c r="A28" s="723"/>
      <c r="B28" s="727"/>
      <c r="C28" s="727"/>
      <c r="D28" s="727"/>
      <c r="E28" s="727"/>
      <c r="F28" s="727"/>
      <c r="G28" s="727"/>
      <c r="H28" s="727"/>
      <c r="I28" s="727"/>
      <c r="J28" s="727"/>
      <c r="K28" s="727"/>
      <c r="L28" s="727"/>
      <c r="M28" s="727"/>
      <c r="N28" s="727"/>
      <c r="O28" s="727"/>
      <c r="P28" s="727"/>
      <c r="Q28" s="727"/>
      <c r="R28" s="727"/>
      <c r="S28" s="727"/>
      <c r="T28" s="727"/>
      <c r="U28" s="727"/>
      <c r="V28" s="727"/>
      <c r="W28" s="727"/>
      <c r="X28" s="727"/>
      <c r="Y28" s="727"/>
      <c r="Z28" s="727"/>
      <c r="AA28" s="727"/>
      <c r="AB28" s="727"/>
      <c r="AC28" s="727"/>
      <c r="AD28" s="727"/>
      <c r="AE28" s="727"/>
      <c r="AF28" s="727"/>
      <c r="AG28" s="727"/>
      <c r="AH28" s="727"/>
      <c r="AI28" s="727"/>
      <c r="AJ28" s="727"/>
      <c r="AK28" s="727"/>
      <c r="AL28" s="727"/>
      <c r="AM28" s="667"/>
    </row>
    <row r="29" s="728" customFormat="true" ht="3" hidden="false" customHeight="true" outlineLevel="0" collapsed="false">
      <c r="A29" s="735"/>
      <c r="B29" s="735"/>
      <c r="C29" s="735"/>
      <c r="D29" s="735"/>
      <c r="E29" s="735"/>
      <c r="F29" s="735"/>
      <c r="G29" s="735"/>
      <c r="H29" s="735"/>
      <c r="I29" s="735"/>
      <c r="J29" s="735"/>
      <c r="K29" s="735"/>
      <c r="L29" s="735"/>
      <c r="M29" s="735"/>
      <c r="N29" s="735"/>
      <c r="O29" s="735"/>
      <c r="P29" s="735"/>
      <c r="Q29" s="735"/>
      <c r="R29" s="735"/>
      <c r="S29" s="735"/>
      <c r="T29" s="735"/>
      <c r="U29" s="735"/>
      <c r="V29" s="735"/>
      <c r="W29" s="735"/>
      <c r="X29" s="735"/>
      <c r="Y29" s="735"/>
      <c r="Z29" s="735"/>
      <c r="AA29" s="735"/>
      <c r="AB29" s="735"/>
      <c r="AC29" s="735"/>
      <c r="AD29" s="735"/>
      <c r="AE29" s="735"/>
      <c r="AF29" s="735"/>
      <c r="AG29" s="735"/>
      <c r="AH29" s="735"/>
      <c r="AI29" s="735"/>
      <c r="AJ29" s="735"/>
      <c r="AK29" s="735"/>
      <c r="AL29" s="735"/>
      <c r="AM29" s="667"/>
    </row>
    <row r="30" s="728" customFormat="true" ht="12.75" hidden="false" customHeight="true" outlineLevel="0" collapsed="false">
      <c r="A30" s="736" t="s">
        <v>331</v>
      </c>
      <c r="B30" s="737" t="s">
        <v>708</v>
      </c>
      <c r="C30" s="737"/>
      <c r="D30" s="737"/>
      <c r="E30" s="737"/>
      <c r="F30" s="737"/>
      <c r="G30" s="737"/>
      <c r="H30" s="737"/>
      <c r="I30" s="737"/>
      <c r="J30" s="737"/>
      <c r="K30" s="737"/>
      <c r="L30" s="737"/>
      <c r="M30" s="737"/>
      <c r="N30" s="737"/>
      <c r="O30" s="737"/>
      <c r="P30" s="737"/>
      <c r="Q30" s="737"/>
      <c r="R30" s="737"/>
      <c r="S30" s="737"/>
      <c r="T30" s="737"/>
      <c r="U30" s="737"/>
      <c r="V30" s="737"/>
      <c r="W30" s="737"/>
      <c r="X30" s="737"/>
      <c r="Y30" s="737"/>
      <c r="Z30" s="737"/>
      <c r="AA30" s="737"/>
      <c r="AB30" s="737"/>
      <c r="AC30" s="737"/>
      <c r="AD30" s="737"/>
      <c r="AE30" s="737"/>
      <c r="AF30" s="737"/>
      <c r="AG30" s="737"/>
      <c r="AH30" s="737"/>
      <c r="AI30" s="737"/>
      <c r="AJ30" s="737"/>
      <c r="AK30" s="737"/>
      <c r="AL30" s="737"/>
      <c r="AM30" s="667"/>
    </row>
    <row r="31" s="728" customFormat="true" ht="44.25" hidden="false" customHeight="true" outlineLevel="0" collapsed="false">
      <c r="A31" s="723" t="s">
        <v>709</v>
      </c>
      <c r="B31" s="727" t="s">
        <v>710</v>
      </c>
      <c r="C31" s="727"/>
      <c r="D31" s="727"/>
      <c r="E31" s="727"/>
      <c r="F31" s="727"/>
      <c r="G31" s="727"/>
      <c r="H31" s="727"/>
      <c r="I31" s="727"/>
      <c r="J31" s="727"/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727"/>
      <c r="AA31" s="727"/>
      <c r="AB31" s="727"/>
      <c r="AC31" s="727"/>
      <c r="AD31" s="727"/>
      <c r="AE31" s="727"/>
      <c r="AF31" s="727"/>
      <c r="AG31" s="727"/>
      <c r="AH31" s="727"/>
      <c r="AI31" s="727"/>
      <c r="AJ31" s="727"/>
      <c r="AK31" s="727"/>
      <c r="AL31" s="727"/>
      <c r="AM31" s="667"/>
    </row>
    <row r="32" s="728" customFormat="true" ht="15" hidden="false" customHeight="true" outlineLevel="0" collapsed="false">
      <c r="A32" s="723" t="s">
        <v>689</v>
      </c>
      <c r="B32" s="727" t="s">
        <v>711</v>
      </c>
      <c r="C32" s="727"/>
      <c r="D32" s="727"/>
      <c r="E32" s="727"/>
      <c r="F32" s="727"/>
      <c r="G32" s="727"/>
      <c r="H32" s="727"/>
      <c r="I32" s="727"/>
      <c r="J32" s="727"/>
      <c r="K32" s="727"/>
      <c r="L32" s="727"/>
      <c r="M32" s="727"/>
      <c r="N32" s="727"/>
      <c r="O32" s="727"/>
      <c r="P32" s="727"/>
      <c r="Q32" s="727"/>
      <c r="R32" s="727"/>
      <c r="S32" s="727"/>
      <c r="T32" s="727"/>
      <c r="U32" s="727"/>
      <c r="V32" s="727"/>
      <c r="W32" s="727"/>
      <c r="X32" s="727"/>
      <c r="Y32" s="727"/>
      <c r="Z32" s="727"/>
      <c r="AA32" s="727"/>
      <c r="AB32" s="727"/>
      <c r="AC32" s="727"/>
      <c r="AD32" s="727"/>
      <c r="AE32" s="727"/>
      <c r="AF32" s="727"/>
      <c r="AG32" s="727"/>
      <c r="AH32" s="727"/>
      <c r="AI32" s="727"/>
      <c r="AJ32" s="727"/>
      <c r="AK32" s="727"/>
      <c r="AL32" s="727"/>
      <c r="AM32" s="667"/>
    </row>
    <row r="33" s="728" customFormat="true" ht="24.75" hidden="false" customHeight="true" outlineLevel="0" collapsed="false">
      <c r="A33" s="723" t="s">
        <v>691</v>
      </c>
      <c r="B33" s="730" t="s">
        <v>712</v>
      </c>
      <c r="C33" s="730"/>
      <c r="D33" s="730"/>
      <c r="E33" s="730"/>
      <c r="F33" s="730"/>
      <c r="G33" s="730"/>
      <c r="H33" s="730"/>
      <c r="I33" s="730"/>
      <c r="J33" s="730"/>
      <c r="K33" s="730"/>
      <c r="L33" s="730"/>
      <c r="M33" s="730"/>
      <c r="N33" s="730"/>
      <c r="O33" s="730"/>
      <c r="P33" s="730"/>
      <c r="Q33" s="730"/>
      <c r="R33" s="730"/>
      <c r="S33" s="730"/>
      <c r="T33" s="730"/>
      <c r="U33" s="730"/>
      <c r="V33" s="730"/>
      <c r="W33" s="730"/>
      <c r="X33" s="730"/>
      <c r="Y33" s="730"/>
      <c r="Z33" s="730"/>
      <c r="AA33" s="730"/>
      <c r="AB33" s="730"/>
      <c r="AC33" s="730"/>
      <c r="AD33" s="730"/>
      <c r="AE33" s="730"/>
      <c r="AF33" s="730"/>
      <c r="AG33" s="730"/>
      <c r="AH33" s="730"/>
      <c r="AI33" s="730"/>
      <c r="AJ33" s="730"/>
      <c r="AK33" s="730"/>
      <c r="AL33" s="730"/>
      <c r="AM33" s="667"/>
    </row>
    <row r="34" s="728" customFormat="true" ht="39.75" hidden="false" customHeight="true" outlineLevel="0" collapsed="false">
      <c r="A34" s="723" t="s">
        <v>713</v>
      </c>
      <c r="B34" s="727" t="s">
        <v>714</v>
      </c>
      <c r="C34" s="727"/>
      <c r="D34" s="727"/>
      <c r="E34" s="727"/>
      <c r="F34" s="727"/>
      <c r="G34" s="727"/>
      <c r="H34" s="727"/>
      <c r="I34" s="727"/>
      <c r="J34" s="727"/>
      <c r="K34" s="727"/>
      <c r="L34" s="727"/>
      <c r="M34" s="727"/>
      <c r="N34" s="727"/>
      <c r="O34" s="727"/>
      <c r="P34" s="727"/>
      <c r="Q34" s="727"/>
      <c r="R34" s="727"/>
      <c r="S34" s="727"/>
      <c r="T34" s="727"/>
      <c r="U34" s="727"/>
      <c r="V34" s="727"/>
      <c r="W34" s="727"/>
      <c r="X34" s="727"/>
      <c r="Y34" s="727"/>
      <c r="Z34" s="727"/>
      <c r="AA34" s="727"/>
      <c r="AB34" s="727"/>
      <c r="AC34" s="727"/>
      <c r="AD34" s="727"/>
      <c r="AE34" s="727"/>
      <c r="AF34" s="727"/>
      <c r="AG34" s="727"/>
      <c r="AH34" s="727"/>
      <c r="AI34" s="727"/>
      <c r="AJ34" s="727"/>
      <c r="AK34" s="727"/>
      <c r="AL34" s="727"/>
      <c r="AM34" s="667"/>
    </row>
    <row r="35" customFormat="false" ht="4.5" hidden="false" customHeight="true" outlineLevel="0" collapsed="false">
      <c r="A35" s="738"/>
      <c r="B35" s="739"/>
      <c r="C35" s="739"/>
      <c r="D35" s="739"/>
      <c r="E35" s="739"/>
      <c r="F35" s="739"/>
      <c r="G35" s="739"/>
      <c r="H35" s="739"/>
      <c r="I35" s="739"/>
      <c r="J35" s="739"/>
      <c r="K35" s="739"/>
      <c r="L35" s="739"/>
      <c r="M35" s="739"/>
      <c r="N35" s="739"/>
      <c r="O35" s="739"/>
      <c r="P35" s="739"/>
      <c r="Q35" s="739"/>
      <c r="R35" s="739"/>
      <c r="S35" s="739"/>
      <c r="T35" s="739"/>
      <c r="U35" s="739"/>
      <c r="V35" s="739"/>
      <c r="W35" s="739"/>
      <c r="X35" s="739"/>
      <c r="Y35" s="739"/>
      <c r="Z35" s="739"/>
      <c r="AA35" s="739"/>
      <c r="AB35" s="739"/>
      <c r="AC35" s="739"/>
      <c r="AD35" s="739"/>
      <c r="AE35" s="739"/>
      <c r="AF35" s="739"/>
      <c r="AG35" s="739"/>
      <c r="AH35" s="739"/>
      <c r="AI35" s="739"/>
      <c r="AJ35" s="429"/>
      <c r="AK35" s="429"/>
      <c r="AL35" s="568"/>
    </row>
    <row r="36" customFormat="false" ht="54" hidden="false" customHeight="true" outlineLevel="0" collapsed="false">
      <c r="A36" s="740"/>
      <c r="B36" s="741"/>
      <c r="C36" s="742"/>
      <c r="D36" s="742"/>
      <c r="E36" s="742"/>
      <c r="F36" s="742"/>
      <c r="G36" s="742"/>
      <c r="H36" s="742"/>
      <c r="I36" s="742"/>
      <c r="J36" s="742"/>
      <c r="K36" s="742"/>
      <c r="L36" s="742"/>
      <c r="M36" s="742"/>
      <c r="N36" s="742"/>
      <c r="O36" s="742"/>
      <c r="P36" s="742"/>
      <c r="Q36" s="742"/>
      <c r="R36" s="742"/>
      <c r="S36" s="743"/>
      <c r="T36" s="744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568"/>
    </row>
    <row r="37" customFormat="false" ht="6" hidden="false" customHeight="true" outlineLevel="0" collapsed="false">
      <c r="A37" s="740"/>
      <c r="B37" s="746"/>
      <c r="C37" s="747"/>
      <c r="D37" s="747"/>
      <c r="E37" s="747"/>
      <c r="F37" s="747"/>
      <c r="G37" s="747"/>
      <c r="H37" s="562"/>
      <c r="I37" s="748"/>
      <c r="J37" s="748"/>
      <c r="K37" s="749" t="s">
        <v>6</v>
      </c>
      <c r="L37" s="748"/>
      <c r="M37" s="748"/>
      <c r="N37" s="749" t="s">
        <v>6</v>
      </c>
      <c r="O37" s="748"/>
      <c r="P37" s="748"/>
      <c r="Q37" s="750"/>
      <c r="R37" s="750"/>
      <c r="S37" s="751"/>
      <c r="T37" s="744"/>
      <c r="U37" s="745"/>
      <c r="V37" s="745"/>
      <c r="W37" s="745"/>
      <c r="X37" s="745"/>
      <c r="Y37" s="745"/>
      <c r="Z37" s="745"/>
      <c r="AA37" s="745"/>
      <c r="AB37" s="745"/>
      <c r="AC37" s="745"/>
      <c r="AD37" s="745"/>
      <c r="AE37" s="745"/>
      <c r="AF37" s="745"/>
      <c r="AG37" s="745"/>
      <c r="AH37" s="745"/>
      <c r="AI37" s="745"/>
      <c r="AJ37" s="745"/>
      <c r="AK37" s="745"/>
      <c r="AL37" s="568"/>
    </row>
    <row r="38" customFormat="false" ht="2.25" hidden="false" customHeight="true" outlineLevel="0" collapsed="false">
      <c r="A38" s="740"/>
      <c r="B38" s="746"/>
      <c r="C38" s="747"/>
      <c r="D38" s="747"/>
      <c r="E38" s="747"/>
      <c r="F38" s="747"/>
      <c r="G38" s="747"/>
      <c r="H38" s="562"/>
      <c r="I38" s="748"/>
      <c r="J38" s="748"/>
      <c r="K38" s="749"/>
      <c r="L38" s="748"/>
      <c r="M38" s="748"/>
      <c r="N38" s="749"/>
      <c r="O38" s="748"/>
      <c r="P38" s="748"/>
      <c r="Q38" s="748"/>
      <c r="R38" s="748"/>
      <c r="S38" s="752"/>
      <c r="T38" s="740"/>
      <c r="U38" s="745"/>
      <c r="V38" s="745"/>
      <c r="W38" s="745"/>
      <c r="X38" s="745"/>
      <c r="Y38" s="745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745"/>
      <c r="AK38" s="745"/>
      <c r="AL38" s="568"/>
    </row>
    <row r="39" customFormat="false" ht="6" hidden="false" customHeight="true" outlineLevel="0" collapsed="false">
      <c r="A39" s="562"/>
      <c r="B39" s="746"/>
      <c r="C39" s="747"/>
      <c r="D39" s="747"/>
      <c r="E39" s="747"/>
      <c r="F39" s="747"/>
      <c r="G39" s="747"/>
      <c r="H39" s="562"/>
      <c r="I39" s="748"/>
      <c r="J39" s="748"/>
      <c r="K39" s="749"/>
      <c r="L39" s="748"/>
      <c r="M39" s="748"/>
      <c r="N39" s="749"/>
      <c r="O39" s="748"/>
      <c r="P39" s="748"/>
      <c r="Q39" s="748"/>
      <c r="R39" s="748"/>
      <c r="S39" s="569"/>
      <c r="T39" s="568"/>
      <c r="U39" s="745"/>
      <c r="V39" s="745"/>
      <c r="W39" s="745"/>
      <c r="X39" s="745"/>
      <c r="Y39" s="745"/>
      <c r="Z39" s="745"/>
      <c r="AA39" s="745"/>
      <c r="AB39" s="745"/>
      <c r="AC39" s="745"/>
      <c r="AD39" s="745"/>
      <c r="AE39" s="745"/>
      <c r="AF39" s="745"/>
      <c r="AG39" s="745"/>
      <c r="AH39" s="745"/>
      <c r="AI39" s="745"/>
      <c r="AJ39" s="745"/>
      <c r="AK39" s="745"/>
      <c r="AL39" s="568"/>
    </row>
    <row r="40" customFormat="false" ht="11.25" hidden="false" customHeight="true" outlineLevel="0" collapsed="false">
      <c r="A40" s="562"/>
      <c r="B40" s="753"/>
      <c r="C40" s="563"/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72"/>
      <c r="T40" s="568"/>
      <c r="U40" s="745"/>
      <c r="V40" s="745"/>
      <c r="W40" s="745"/>
      <c r="X40" s="745"/>
      <c r="Y40" s="745"/>
      <c r="Z40" s="745"/>
      <c r="AA40" s="745"/>
      <c r="AB40" s="745"/>
      <c r="AC40" s="745"/>
      <c r="AD40" s="745"/>
      <c r="AE40" s="745"/>
      <c r="AF40" s="745"/>
      <c r="AG40" s="745"/>
      <c r="AH40" s="745"/>
      <c r="AI40" s="745"/>
      <c r="AJ40" s="745"/>
      <c r="AK40" s="745"/>
      <c r="AL40" s="568"/>
    </row>
    <row r="41" customFormat="false" ht="12" hidden="false" customHeight="true" outlineLevel="0" collapsed="false">
      <c r="A41" s="562"/>
      <c r="B41" s="754" t="s">
        <v>715</v>
      </c>
      <c r="C41" s="754"/>
      <c r="D41" s="754"/>
      <c r="E41" s="754"/>
      <c r="F41" s="754"/>
      <c r="G41" s="754"/>
      <c r="H41" s="754"/>
      <c r="I41" s="754"/>
      <c r="J41" s="754"/>
      <c r="K41" s="754"/>
      <c r="L41" s="754"/>
      <c r="M41" s="754"/>
      <c r="N41" s="754"/>
      <c r="O41" s="754"/>
      <c r="P41" s="754"/>
      <c r="Q41" s="754"/>
      <c r="R41" s="754"/>
      <c r="S41" s="754"/>
      <c r="T41" s="712"/>
      <c r="U41" s="755" t="s">
        <v>716</v>
      </c>
      <c r="V41" s="755"/>
      <c r="W41" s="755"/>
      <c r="X41" s="755"/>
      <c r="Y41" s="755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55"/>
      <c r="AK41" s="755"/>
      <c r="AL41" s="568"/>
    </row>
    <row r="42" customFormat="false" ht="18.75" hidden="false" customHeight="true" outlineLevel="0" collapsed="false">
      <c r="A42" s="562"/>
      <c r="B42" s="756"/>
      <c r="C42" s="756"/>
      <c r="D42" s="756"/>
      <c r="E42" s="756"/>
      <c r="F42" s="756"/>
      <c r="G42" s="756"/>
      <c r="H42" s="756"/>
      <c r="I42" s="756"/>
      <c r="J42" s="756"/>
      <c r="K42" s="756"/>
      <c r="L42" s="756"/>
      <c r="M42" s="756"/>
      <c r="N42" s="756"/>
      <c r="O42" s="756"/>
      <c r="P42" s="756"/>
      <c r="Q42" s="756"/>
      <c r="R42" s="756"/>
      <c r="S42" s="756"/>
      <c r="T42" s="756"/>
      <c r="U42" s="755"/>
      <c r="V42" s="755"/>
      <c r="W42" s="755"/>
      <c r="X42" s="755"/>
      <c r="Y42" s="755"/>
      <c r="Z42" s="755"/>
      <c r="AA42" s="755"/>
      <c r="AB42" s="755"/>
      <c r="AC42" s="755"/>
      <c r="AD42" s="755"/>
      <c r="AE42" s="755"/>
      <c r="AF42" s="755"/>
      <c r="AG42" s="755"/>
      <c r="AH42" s="755"/>
      <c r="AI42" s="755"/>
      <c r="AJ42" s="755"/>
      <c r="AK42" s="755"/>
      <c r="AL42" s="568"/>
    </row>
    <row r="43" s="728" customFormat="true" ht="98.25" hidden="false" customHeight="true" outlineLevel="0" collapsed="false">
      <c r="A43" s="757" t="s">
        <v>717</v>
      </c>
      <c r="B43" s="757"/>
      <c r="C43" s="757"/>
      <c r="D43" s="757"/>
      <c r="E43" s="757"/>
      <c r="F43" s="757"/>
      <c r="G43" s="757"/>
      <c r="H43" s="757"/>
      <c r="I43" s="757"/>
      <c r="J43" s="757"/>
      <c r="K43" s="757"/>
      <c r="L43" s="757"/>
      <c r="M43" s="757"/>
      <c r="N43" s="757"/>
      <c r="O43" s="757"/>
      <c r="P43" s="757"/>
      <c r="Q43" s="757"/>
      <c r="R43" s="757"/>
      <c r="S43" s="757"/>
      <c r="T43" s="757"/>
      <c r="U43" s="757"/>
      <c r="V43" s="757"/>
      <c r="W43" s="757"/>
      <c r="X43" s="757"/>
      <c r="Y43" s="757"/>
      <c r="Z43" s="757"/>
      <c r="AA43" s="757"/>
      <c r="AB43" s="757"/>
      <c r="AC43" s="757"/>
      <c r="AD43" s="757"/>
      <c r="AE43" s="757"/>
      <c r="AF43" s="757"/>
      <c r="AG43" s="757"/>
      <c r="AH43" s="757"/>
      <c r="AI43" s="757"/>
      <c r="AJ43" s="757"/>
      <c r="AK43" s="757"/>
      <c r="AL43" s="757"/>
      <c r="AM43" s="667"/>
    </row>
  </sheetData>
  <sheetProtection sheet="true" objects="true" scenarios="true" formatCells="false" formatRows="false"/>
  <mergeCells count="45">
    <mergeCell ref="B3:W3"/>
    <mergeCell ref="X3:AI3"/>
    <mergeCell ref="AJ3:AK3"/>
    <mergeCell ref="B5:E5"/>
    <mergeCell ref="F5:AI5"/>
    <mergeCell ref="A6:F6"/>
    <mergeCell ref="B7:V7"/>
    <mergeCell ref="X7:AI8"/>
    <mergeCell ref="B8:V8"/>
    <mergeCell ref="B10:E10"/>
    <mergeCell ref="F10:AI10"/>
    <mergeCell ref="B12:AL12"/>
    <mergeCell ref="B13:AL13"/>
    <mergeCell ref="B14:AL14"/>
    <mergeCell ref="B15:AL15"/>
    <mergeCell ref="B16:AL16"/>
    <mergeCell ref="B17:AL17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0:AL30"/>
    <mergeCell ref="B31:AL31"/>
    <mergeCell ref="B32:AL32"/>
    <mergeCell ref="B33:AL33"/>
    <mergeCell ref="B34:AL34"/>
    <mergeCell ref="U36:AK40"/>
    <mergeCell ref="C37:G39"/>
    <mergeCell ref="I37:I39"/>
    <mergeCell ref="J37:J39"/>
    <mergeCell ref="K37:K39"/>
    <mergeCell ref="L37:L39"/>
    <mergeCell ref="M37:M39"/>
    <mergeCell ref="N37:N39"/>
    <mergeCell ref="O37:O39"/>
    <mergeCell ref="P37:P39"/>
    <mergeCell ref="Q37:Q39"/>
    <mergeCell ref="R37:R39"/>
    <mergeCell ref="B41:S41"/>
    <mergeCell ref="U41:AK42"/>
    <mergeCell ref="A43:AL43"/>
  </mergeCells>
  <dataValidations count="6">
    <dataValidation allowBlank="true" error="W tym polu można wpisać tylko znak &quot;X&quot;" errorTitle="Błąd!" operator="between" showDropDown="true" showErrorMessage="true" showInputMessage="true" sqref="B19 H19 U19 AG19 B21 B24 B27" type="list">
      <formula1>"x,X"</formula1>
      <formula2>0</formula2>
    </dataValidation>
    <dataValidation allowBlank="true" error="W tym polu można wpisać tylko pojedynczą cyfrę - w zakresie od 0 do 9" errorTitle="Błąd!" operator="between" showDropDown="false" showErrorMessage="true" showInputMessage="true" sqref="J37:J39 M37:M39 O37:R39" type="whole">
      <formula1>0</formula1>
      <formula2>9</formula2>
    </dataValidation>
    <dataValidation allowBlank="true" error="W tym polu można wpisać tylko pojedynczą cyfrę - w zakresie od 0 do 3" errorTitle="Błąd!" operator="between" showDropDown="false" showErrorMessage="true" showInputMessage="true" sqref="I37:I39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L37:L39" type="whole">
      <formula1>0</formula1>
      <formula2>1</formula2>
    </dataValidation>
    <dataValidation allowBlank="true" error="W tym polu można wpisać tylko liczbę - równą lub większą od 0" errorTitle="Błąd!" operator="greaterThanOrEqual" prompt="Dane w tym polu są automatycznie zaciągane z pola 6.1 w części B.IV formularza wniosku" promptTitle="Uwaga!" showDropDown="false" showErrorMessage="true" showInputMessage="true" sqref="X3:AI3" type="decimal">
      <formula1>0</formula1>
      <formula2>0</formula2>
    </dataValidation>
    <dataValidation allowBlank="true" error="W tym polu można wpisać tylko liczbę - równą lub większą od 0" errorTitle="Błąd!" operator="greaterThanOrEqual" prompt="Dane w tym polu są automatycznie zaciągane odpowiednio z pola 7.1.4 albo 7.2 w części B.IV formularza wniosku (zeleżnie od tego czy wnioskowano o zaliczkę, czy wyprzedzające finansowanie" promptTitle="Uwaga!" showDropDown="false" showErrorMessage="true" showInputMessage="true" sqref="X7:AI8" type="decimal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45"/>
  <sheetViews>
    <sheetView showFormulas="false" showGridLines="fals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359" width="3.29"/>
    <col collapsed="false" customWidth="true" hidden="false" outlineLevel="0" max="20" min="2" style="359" width="2.99"/>
    <col collapsed="false" customWidth="true" hidden="false" outlineLevel="0" max="31" min="21" style="359" width="3.86"/>
    <col collapsed="false" customWidth="true" hidden="false" outlineLevel="0" max="32" min="32" style="359" width="3.29"/>
    <col collapsed="false" customWidth="true" hidden="false" outlineLevel="0" max="1025" min="33" style="758" width="9.14"/>
  </cols>
  <sheetData>
    <row r="1" customFormat="false" ht="5.25" hidden="false" customHeight="true" outlineLevel="0" collapsed="false">
      <c r="A1" s="759"/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60"/>
      <c r="Z1" s="760"/>
      <c r="AA1" s="760"/>
      <c r="AB1" s="760"/>
      <c r="AC1" s="760"/>
      <c r="AD1" s="760"/>
      <c r="AE1" s="760"/>
      <c r="AF1" s="761"/>
      <c r="AG1" s="762"/>
      <c r="AH1" s="762"/>
      <c r="AI1" s="762"/>
    </row>
    <row r="2" customFormat="false" ht="15.75" hidden="false" customHeight="true" outlineLevel="0" collapsed="false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  <c r="Q2" s="763"/>
      <c r="R2" s="763"/>
      <c r="S2" s="763"/>
      <c r="T2" s="763"/>
      <c r="U2" s="763"/>
      <c r="V2" s="763"/>
      <c r="W2" s="763"/>
      <c r="X2" s="764"/>
      <c r="Y2" s="764"/>
      <c r="Z2" s="764"/>
      <c r="AA2" s="765" t="s">
        <v>2</v>
      </c>
      <c r="AB2" s="765"/>
      <c r="AC2" s="765"/>
      <c r="AD2" s="765"/>
      <c r="AE2" s="765"/>
      <c r="AF2" s="766"/>
      <c r="AG2" s="767"/>
      <c r="AH2" s="767"/>
      <c r="AI2" s="768"/>
    </row>
    <row r="3" customFormat="false" ht="4.5" hidden="false" customHeight="true" outlineLevel="0" collapsed="false">
      <c r="A3" s="769"/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1"/>
      <c r="AG3" s="767"/>
      <c r="AH3" s="767"/>
      <c r="AI3" s="772"/>
    </row>
    <row r="4" customFormat="false" ht="52.5" hidden="false" customHeight="true" outlineLevel="0" collapsed="false">
      <c r="A4" s="773" t="s">
        <v>718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3"/>
      <c r="AE4" s="773"/>
      <c r="AF4" s="773"/>
      <c r="AG4" s="774"/>
      <c r="AH4" s="774"/>
      <c r="AI4" s="775"/>
    </row>
    <row r="5" customFormat="false" ht="6.75" hidden="false" customHeight="true" outlineLevel="0" collapsed="false">
      <c r="A5" s="776"/>
      <c r="B5" s="777"/>
      <c r="C5" s="778"/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8"/>
      <c r="AA5" s="778"/>
      <c r="AB5" s="778"/>
      <c r="AC5" s="778"/>
      <c r="AD5" s="778"/>
      <c r="AE5" s="778"/>
      <c r="AF5" s="779"/>
      <c r="AG5" s="774"/>
      <c r="AH5" s="774"/>
      <c r="AI5" s="772"/>
    </row>
    <row r="6" customFormat="false" ht="6.75" hidden="false" customHeight="true" outlineLevel="0" collapsed="false">
      <c r="A6" s="283"/>
      <c r="B6" s="780"/>
      <c r="C6" s="780"/>
      <c r="D6" s="780"/>
      <c r="E6" s="780"/>
      <c r="F6" s="780"/>
      <c r="G6" s="780"/>
      <c r="H6" s="780"/>
      <c r="I6" s="780"/>
      <c r="J6" s="780"/>
      <c r="K6" s="780"/>
      <c r="L6" s="780"/>
      <c r="M6" s="780"/>
      <c r="N6" s="780"/>
      <c r="O6" s="780"/>
      <c r="P6" s="780"/>
      <c r="Q6" s="780"/>
      <c r="R6" s="780"/>
      <c r="S6" s="780"/>
      <c r="T6" s="780"/>
      <c r="U6" s="780"/>
      <c r="V6" s="780"/>
      <c r="W6" s="780"/>
      <c r="X6" s="780"/>
      <c r="Y6" s="780"/>
      <c r="Z6" s="780"/>
      <c r="AA6" s="780"/>
      <c r="AB6" s="780"/>
      <c r="AC6" s="780"/>
      <c r="AD6" s="780"/>
      <c r="AE6" s="780"/>
      <c r="AF6" s="286"/>
      <c r="AG6" s="781"/>
      <c r="AH6" s="782"/>
    </row>
    <row r="7" customFormat="false" ht="48" hidden="false" customHeight="true" outlineLevel="0" collapsed="false">
      <c r="A7" s="783"/>
      <c r="B7" s="691"/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  <c r="N7" s="691"/>
      <c r="O7" s="691"/>
      <c r="P7" s="691"/>
      <c r="Q7" s="691"/>
      <c r="R7" s="691"/>
      <c r="S7" s="691"/>
      <c r="T7" s="691"/>
      <c r="U7" s="691"/>
      <c r="V7" s="784"/>
      <c r="W7" s="784"/>
      <c r="X7" s="784"/>
      <c r="Y7" s="784"/>
      <c r="Z7" s="784"/>
      <c r="AA7" s="784"/>
      <c r="AB7" s="784"/>
      <c r="AC7" s="784"/>
      <c r="AD7" s="784"/>
      <c r="AE7" s="785"/>
      <c r="AF7" s="786"/>
    </row>
    <row r="8" customFormat="false" ht="15" hidden="false" customHeight="true" outlineLevel="0" collapsed="false">
      <c r="A8" s="783"/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  <c r="N8" s="691"/>
      <c r="O8" s="691"/>
      <c r="P8" s="691"/>
      <c r="Q8" s="691"/>
      <c r="R8" s="691"/>
      <c r="S8" s="691"/>
      <c r="T8" s="691"/>
      <c r="U8" s="691"/>
      <c r="V8" s="784"/>
      <c r="W8" s="784"/>
      <c r="X8" s="784"/>
      <c r="Y8" s="784"/>
      <c r="Z8" s="784"/>
      <c r="AA8" s="784"/>
      <c r="AB8" s="784"/>
      <c r="AC8" s="784"/>
      <c r="AD8" s="784"/>
      <c r="AE8" s="785"/>
      <c r="AF8" s="786"/>
    </row>
    <row r="9" customFormat="false" ht="28.5" hidden="false" customHeight="true" outlineLevel="0" collapsed="false">
      <c r="A9" s="783"/>
      <c r="B9" s="787" t="s">
        <v>719</v>
      </c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4"/>
      <c r="W9" s="784"/>
      <c r="X9" s="784"/>
      <c r="Y9" s="784"/>
      <c r="Z9" s="784"/>
      <c r="AA9" s="784"/>
      <c r="AB9" s="784"/>
      <c r="AC9" s="784"/>
      <c r="AD9" s="784"/>
      <c r="AE9" s="785"/>
      <c r="AF9" s="786"/>
    </row>
    <row r="10" customFormat="false" ht="6.75" hidden="false" customHeight="true" outlineLevel="0" collapsed="false">
      <c r="A10" s="783"/>
      <c r="B10" s="788"/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9"/>
      <c r="U10" s="789"/>
      <c r="V10" s="784"/>
      <c r="W10" s="784"/>
      <c r="X10" s="784"/>
      <c r="Y10" s="784"/>
      <c r="Z10" s="784"/>
      <c r="AA10" s="784"/>
      <c r="AB10" s="784"/>
      <c r="AC10" s="784"/>
      <c r="AD10" s="784"/>
      <c r="AE10" s="785"/>
      <c r="AF10" s="786"/>
    </row>
    <row r="11" customFormat="false" ht="12.75" hidden="false" customHeight="true" outlineLevel="0" collapsed="false">
      <c r="A11" s="783"/>
      <c r="B11" s="790" t="s">
        <v>720</v>
      </c>
      <c r="C11" s="790"/>
      <c r="D11" s="790"/>
      <c r="E11" s="790"/>
      <c r="F11" s="790"/>
      <c r="G11" s="790"/>
      <c r="H11" s="790"/>
      <c r="I11" s="790"/>
      <c r="J11" s="790"/>
      <c r="K11" s="790"/>
      <c r="L11" s="790"/>
      <c r="M11" s="790"/>
      <c r="N11" s="790"/>
      <c r="O11" s="790"/>
      <c r="P11" s="790"/>
      <c r="Q11" s="790"/>
      <c r="R11" s="790"/>
      <c r="S11" s="790"/>
      <c r="T11" s="790"/>
      <c r="U11" s="790"/>
      <c r="V11" s="790"/>
      <c r="W11" s="790"/>
      <c r="X11" s="790"/>
      <c r="Y11" s="790"/>
      <c r="Z11" s="790"/>
      <c r="AA11" s="790"/>
      <c r="AB11" s="790"/>
      <c r="AC11" s="790"/>
      <c r="AD11" s="790"/>
      <c r="AE11" s="790"/>
      <c r="AF11" s="791"/>
    </row>
    <row r="12" customFormat="false" ht="12.75" hidden="false" customHeight="false" outlineLevel="0" collapsed="false">
      <c r="A12" s="783"/>
      <c r="B12" s="790"/>
      <c r="C12" s="790"/>
      <c r="D12" s="790"/>
      <c r="E12" s="790"/>
      <c r="F12" s="790"/>
      <c r="G12" s="790"/>
      <c r="H12" s="790"/>
      <c r="I12" s="790"/>
      <c r="J12" s="790"/>
      <c r="K12" s="790"/>
      <c r="L12" s="790"/>
      <c r="M12" s="790"/>
      <c r="N12" s="790"/>
      <c r="O12" s="790"/>
      <c r="P12" s="790"/>
      <c r="Q12" s="790"/>
      <c r="R12" s="790"/>
      <c r="S12" s="790"/>
      <c r="T12" s="790"/>
      <c r="U12" s="790"/>
      <c r="V12" s="790"/>
      <c r="W12" s="790"/>
      <c r="X12" s="790"/>
      <c r="Y12" s="790"/>
      <c r="Z12" s="790"/>
      <c r="AA12" s="790"/>
      <c r="AB12" s="790"/>
      <c r="AC12" s="790"/>
      <c r="AD12" s="790"/>
      <c r="AE12" s="790"/>
      <c r="AF12" s="791"/>
    </row>
    <row r="13" customFormat="false" ht="12.75" hidden="false" customHeight="false" outlineLevel="0" collapsed="false">
      <c r="A13" s="283"/>
      <c r="B13" s="792"/>
      <c r="C13" s="792"/>
      <c r="D13" s="792"/>
      <c r="E13" s="792"/>
      <c r="F13" s="792"/>
      <c r="G13" s="792"/>
      <c r="H13" s="792"/>
      <c r="I13" s="792"/>
      <c r="J13" s="792"/>
      <c r="K13" s="792"/>
      <c r="L13" s="792"/>
      <c r="M13" s="792"/>
      <c r="N13" s="792"/>
      <c r="O13" s="792"/>
      <c r="P13" s="792"/>
      <c r="Q13" s="792"/>
      <c r="R13" s="792"/>
      <c r="S13" s="792"/>
      <c r="T13" s="792"/>
      <c r="U13" s="792"/>
      <c r="V13" s="792"/>
      <c r="W13" s="792"/>
      <c r="X13" s="792"/>
      <c r="Y13" s="792"/>
      <c r="Z13" s="792"/>
      <c r="AA13" s="792"/>
      <c r="AB13" s="792"/>
      <c r="AC13" s="792"/>
      <c r="AD13" s="792"/>
      <c r="AE13" s="792"/>
      <c r="AF13" s="793"/>
    </row>
    <row r="14" customFormat="false" ht="13.5" hidden="false" customHeight="false" outlineLevel="0" collapsed="false">
      <c r="A14" s="283"/>
      <c r="B14" s="794" t="s">
        <v>721</v>
      </c>
      <c r="C14" s="794"/>
      <c r="D14" s="794"/>
      <c r="E14" s="794"/>
      <c r="F14" s="794"/>
      <c r="G14" s="794"/>
      <c r="H14" s="794"/>
      <c r="I14" s="794"/>
      <c r="J14" s="794"/>
      <c r="K14" s="794"/>
      <c r="L14" s="794"/>
      <c r="M14" s="794"/>
      <c r="N14" s="794"/>
      <c r="O14" s="794"/>
      <c r="P14" s="794"/>
      <c r="Q14" s="794"/>
      <c r="R14" s="794"/>
      <c r="S14" s="794"/>
      <c r="T14" s="794"/>
      <c r="U14" s="794"/>
      <c r="V14" s="794"/>
      <c r="W14" s="794"/>
      <c r="X14" s="794"/>
      <c r="Y14" s="794"/>
      <c r="Z14" s="794"/>
      <c r="AA14" s="794"/>
      <c r="AB14" s="794"/>
      <c r="AC14" s="794"/>
      <c r="AD14" s="794"/>
      <c r="AE14" s="794"/>
      <c r="AF14" s="795"/>
    </row>
    <row r="15" customFormat="false" ht="36" hidden="false" customHeight="true" outlineLevel="0" collapsed="false">
      <c r="A15" s="283"/>
      <c r="B15" s="691"/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  <c r="N15" s="691"/>
      <c r="O15" s="691"/>
      <c r="P15" s="691"/>
      <c r="Q15" s="691"/>
      <c r="R15" s="691"/>
      <c r="S15" s="691"/>
      <c r="T15" s="691"/>
      <c r="U15" s="691"/>
      <c r="V15" s="691"/>
      <c r="W15" s="691"/>
      <c r="X15" s="691"/>
      <c r="Y15" s="691"/>
      <c r="Z15" s="691"/>
      <c r="AA15" s="691"/>
      <c r="AB15" s="691"/>
      <c r="AC15" s="691"/>
      <c r="AD15" s="691"/>
      <c r="AE15" s="691"/>
      <c r="AF15" s="796"/>
    </row>
    <row r="16" customFormat="false" ht="18" hidden="false" customHeight="true" outlineLevel="0" collapsed="false">
      <c r="A16" s="283"/>
      <c r="B16" s="691"/>
      <c r="C16" s="691"/>
      <c r="D16" s="691"/>
      <c r="E16" s="691"/>
      <c r="F16" s="691"/>
      <c r="G16" s="691"/>
      <c r="H16" s="691"/>
      <c r="I16" s="691"/>
      <c r="J16" s="691"/>
      <c r="K16" s="691"/>
      <c r="L16" s="691"/>
      <c r="M16" s="691"/>
      <c r="N16" s="691"/>
      <c r="O16" s="691"/>
      <c r="P16" s="691"/>
      <c r="Q16" s="691"/>
      <c r="R16" s="691"/>
      <c r="S16" s="691"/>
      <c r="T16" s="691"/>
      <c r="U16" s="691"/>
      <c r="V16" s="691"/>
      <c r="W16" s="691"/>
      <c r="X16" s="691"/>
      <c r="Y16" s="691"/>
      <c r="Z16" s="691"/>
      <c r="AA16" s="691"/>
      <c r="AB16" s="691"/>
      <c r="AC16" s="691"/>
      <c r="AD16" s="691"/>
      <c r="AE16" s="691"/>
      <c r="AF16" s="796"/>
    </row>
    <row r="17" customFormat="false" ht="12.75" hidden="false" customHeight="false" outlineLevel="0" collapsed="false">
      <c r="A17" s="283"/>
      <c r="B17" s="797" t="s">
        <v>722</v>
      </c>
      <c r="C17" s="797"/>
      <c r="D17" s="797"/>
      <c r="E17" s="797"/>
      <c r="F17" s="797"/>
      <c r="G17" s="797"/>
      <c r="H17" s="797"/>
      <c r="I17" s="797"/>
      <c r="J17" s="797"/>
      <c r="K17" s="797"/>
      <c r="L17" s="797"/>
      <c r="M17" s="797"/>
      <c r="N17" s="797"/>
      <c r="O17" s="797"/>
      <c r="P17" s="797"/>
      <c r="Q17" s="797"/>
      <c r="R17" s="797"/>
      <c r="S17" s="797"/>
      <c r="T17" s="797"/>
      <c r="U17" s="797"/>
      <c r="V17" s="797"/>
      <c r="W17" s="797"/>
      <c r="X17" s="797"/>
      <c r="Y17" s="797"/>
      <c r="Z17" s="797"/>
      <c r="AA17" s="797"/>
      <c r="AB17" s="797"/>
      <c r="AC17" s="797"/>
      <c r="AD17" s="797"/>
      <c r="AE17" s="797"/>
      <c r="AF17" s="795"/>
    </row>
    <row r="18" customFormat="false" ht="12.75" hidden="false" customHeight="false" outlineLevel="0" collapsed="false">
      <c r="A18" s="283"/>
      <c r="B18" s="798"/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798"/>
      <c r="X18" s="798"/>
      <c r="Y18" s="798"/>
      <c r="Z18" s="798"/>
      <c r="AA18" s="798"/>
      <c r="AB18" s="798"/>
      <c r="AC18" s="798"/>
      <c r="AD18" s="798"/>
      <c r="AE18" s="798"/>
      <c r="AF18" s="795"/>
    </row>
    <row r="19" customFormat="false" ht="15" hidden="false" customHeight="true" outlineLevel="0" collapsed="false">
      <c r="A19" s="283"/>
      <c r="B19" s="284" t="s">
        <v>723</v>
      </c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778"/>
      <c r="AE19" s="778"/>
      <c r="AF19" s="779"/>
    </row>
    <row r="20" customFormat="false" ht="36" hidden="false" customHeight="true" outlineLevel="0" collapsed="false">
      <c r="A20" s="283"/>
      <c r="B20" s="799" t="str">
        <f aca="false">IF(B_I_II!B47="","",B_I_II!B47)</f>
        <v/>
      </c>
      <c r="C20" s="799"/>
      <c r="D20" s="799"/>
      <c r="E20" s="799"/>
      <c r="F20" s="799"/>
      <c r="G20" s="799"/>
      <c r="H20" s="799"/>
      <c r="I20" s="799"/>
      <c r="J20" s="799"/>
      <c r="K20" s="799"/>
      <c r="L20" s="799"/>
      <c r="M20" s="799"/>
      <c r="N20" s="799"/>
      <c r="O20" s="799"/>
      <c r="P20" s="799"/>
      <c r="Q20" s="799"/>
      <c r="R20" s="799"/>
      <c r="S20" s="799"/>
      <c r="T20" s="799"/>
      <c r="U20" s="799"/>
      <c r="V20" s="799"/>
      <c r="W20" s="799"/>
      <c r="X20" s="799"/>
      <c r="Y20" s="799"/>
      <c r="Z20" s="799"/>
      <c r="AA20" s="799"/>
      <c r="AB20" s="799"/>
      <c r="AC20" s="799"/>
      <c r="AD20" s="799"/>
      <c r="AE20" s="799"/>
      <c r="AF20" s="800"/>
    </row>
    <row r="21" customFormat="false" ht="15" hidden="false" customHeight="true" outlineLevel="0" collapsed="false">
      <c r="A21" s="283"/>
      <c r="B21" s="799"/>
      <c r="C21" s="799"/>
      <c r="D21" s="799"/>
      <c r="E21" s="799"/>
      <c r="F21" s="799"/>
      <c r="G21" s="799"/>
      <c r="H21" s="799"/>
      <c r="I21" s="799"/>
      <c r="J21" s="799"/>
      <c r="K21" s="799"/>
      <c r="L21" s="799"/>
      <c r="M21" s="799"/>
      <c r="N21" s="799"/>
      <c r="O21" s="799"/>
      <c r="P21" s="799"/>
      <c r="Q21" s="799"/>
      <c r="R21" s="799"/>
      <c r="S21" s="799"/>
      <c r="T21" s="799"/>
      <c r="U21" s="799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800"/>
    </row>
    <row r="22" customFormat="false" ht="12.75" hidden="false" customHeight="true" outlineLevel="0" collapsed="false">
      <c r="A22" s="283"/>
      <c r="B22" s="801" t="s">
        <v>724</v>
      </c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  <c r="O22" s="801"/>
      <c r="P22" s="801"/>
      <c r="Q22" s="801"/>
      <c r="R22" s="801"/>
      <c r="S22" s="801"/>
      <c r="T22" s="801"/>
      <c r="U22" s="801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2"/>
    </row>
    <row r="23" customFormat="false" ht="7.5" hidden="false" customHeight="true" outlineLevel="0" collapsed="false">
      <c r="A23" s="283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customFormat="false" ht="15" hidden="false" customHeight="true" outlineLevel="0" collapsed="false">
      <c r="A24" s="283"/>
      <c r="B24" s="284" t="s">
        <v>725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805"/>
    </row>
    <row r="25" customFormat="false" ht="48" hidden="false" customHeight="true" outlineLevel="0" collapsed="false">
      <c r="A25" s="283"/>
      <c r="B25" s="799" t="str">
        <f aca="false">IF(B_III!A26="","",B_III!A26)</f>
        <v/>
      </c>
      <c r="C25" s="799"/>
      <c r="D25" s="799"/>
      <c r="E25" s="799"/>
      <c r="F25" s="799"/>
      <c r="G25" s="799"/>
      <c r="H25" s="799"/>
      <c r="I25" s="799"/>
      <c r="J25" s="799"/>
      <c r="K25" s="799"/>
      <c r="L25" s="799"/>
      <c r="M25" s="799"/>
      <c r="N25" s="799"/>
      <c r="O25" s="799"/>
      <c r="P25" s="799"/>
      <c r="Q25" s="799"/>
      <c r="R25" s="799"/>
      <c r="S25" s="799"/>
      <c r="T25" s="799"/>
      <c r="U25" s="799"/>
      <c r="V25" s="799"/>
      <c r="W25" s="799"/>
      <c r="X25" s="799"/>
      <c r="Y25" s="799"/>
      <c r="Z25" s="799"/>
      <c r="AA25" s="799"/>
      <c r="AB25" s="799"/>
      <c r="AC25" s="799"/>
      <c r="AD25" s="799"/>
      <c r="AE25" s="799"/>
      <c r="AF25" s="806"/>
    </row>
    <row r="26" customFormat="false" ht="18" hidden="false" customHeight="true" outlineLevel="0" collapsed="false">
      <c r="A26" s="283"/>
      <c r="B26" s="799"/>
      <c r="C26" s="799"/>
      <c r="D26" s="799"/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799"/>
      <c r="AA26" s="799"/>
      <c r="AB26" s="799"/>
      <c r="AC26" s="799"/>
      <c r="AD26" s="799"/>
      <c r="AE26" s="799"/>
      <c r="AF26" s="800"/>
    </row>
    <row r="27" customFormat="false" ht="12.75" hidden="false" customHeight="false" outlineLevel="0" collapsed="false">
      <c r="A27" s="283"/>
      <c r="B27" s="807" t="s">
        <v>726</v>
      </c>
      <c r="C27" s="807"/>
      <c r="D27" s="807"/>
      <c r="E27" s="807"/>
      <c r="F27" s="807"/>
      <c r="G27" s="807"/>
      <c r="H27" s="807"/>
      <c r="I27" s="807"/>
      <c r="J27" s="807"/>
      <c r="K27" s="807"/>
      <c r="L27" s="807"/>
      <c r="M27" s="807"/>
      <c r="N27" s="807"/>
      <c r="O27" s="807"/>
      <c r="P27" s="807"/>
      <c r="Q27" s="807"/>
      <c r="R27" s="807"/>
      <c r="S27" s="807"/>
      <c r="T27" s="807"/>
      <c r="U27" s="807"/>
      <c r="V27" s="807"/>
      <c r="W27" s="807"/>
      <c r="X27" s="807"/>
      <c r="Y27" s="807"/>
      <c r="Z27" s="807"/>
      <c r="AA27" s="807"/>
      <c r="AB27" s="807"/>
      <c r="AC27" s="807"/>
      <c r="AD27" s="807"/>
      <c r="AE27" s="807"/>
      <c r="AF27" s="808"/>
    </row>
    <row r="28" customFormat="false" ht="7.5" hidden="false" customHeight="true" outlineLevel="0" collapsed="false">
      <c r="A28" s="283"/>
      <c r="B28" s="809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09"/>
      <c r="Z28" s="809"/>
      <c r="AA28" s="809"/>
      <c r="AB28" s="809"/>
      <c r="AC28" s="809"/>
      <c r="AD28" s="809"/>
      <c r="AE28" s="809"/>
      <c r="AF28" s="808"/>
    </row>
    <row r="29" customFormat="false" ht="12.75" hidden="false" customHeight="true" outlineLevel="0" collapsed="false">
      <c r="A29" s="283"/>
      <c r="B29" s="810" t="s">
        <v>727</v>
      </c>
      <c r="C29" s="810"/>
      <c r="D29" s="810"/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10"/>
      <c r="V29" s="810"/>
      <c r="W29" s="810"/>
      <c r="X29" s="810"/>
      <c r="Y29" s="810"/>
      <c r="Z29" s="810"/>
      <c r="AA29" s="810"/>
      <c r="AB29" s="810"/>
      <c r="AC29" s="810"/>
      <c r="AD29" s="810"/>
      <c r="AE29" s="810"/>
      <c r="AF29" s="779"/>
    </row>
    <row r="30" customFormat="false" ht="12.75" hidden="false" customHeight="false" outlineLevel="0" collapsed="false">
      <c r="A30" s="283"/>
      <c r="B30" s="810"/>
      <c r="C30" s="810"/>
      <c r="D30" s="810"/>
      <c r="E30" s="810"/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779"/>
    </row>
    <row r="31" customFormat="false" ht="12.75" hidden="false" customHeight="false" outlineLevel="0" collapsed="false">
      <c r="A31" s="283"/>
      <c r="B31" s="810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779"/>
    </row>
    <row r="32" customFormat="false" ht="12.75" hidden="false" customHeight="false" outlineLevel="0" collapsed="false">
      <c r="A32" s="283"/>
      <c r="B32" s="810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00"/>
    </row>
    <row r="33" customFormat="false" ht="17.25" hidden="false" customHeight="true" outlineLevel="0" collapsed="false">
      <c r="A33" s="283"/>
      <c r="B33" s="810" t="s">
        <v>728</v>
      </c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00"/>
    </row>
    <row r="34" customFormat="false" ht="17.25" hidden="false" customHeight="true" outlineLevel="0" collapsed="false">
      <c r="A34" s="283"/>
      <c r="B34" s="810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00"/>
    </row>
    <row r="35" customFormat="false" ht="17.25" hidden="false" customHeight="true" outlineLevel="0" collapsed="false">
      <c r="A35" s="283"/>
      <c r="B35" s="810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00"/>
    </row>
    <row r="36" customFormat="false" ht="47.25" hidden="false" customHeight="true" outlineLevel="0" collapsed="false">
      <c r="A36" s="283"/>
      <c r="B36" s="810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00"/>
    </row>
    <row r="37" customFormat="false" ht="10.5" hidden="false" customHeight="true" outlineLevel="0" collapsed="false">
      <c r="A37" s="283"/>
      <c r="B37" s="811"/>
      <c r="C37" s="811"/>
      <c r="D37" s="811"/>
      <c r="E37" s="811"/>
      <c r="F37" s="811"/>
      <c r="G37" s="811"/>
      <c r="H37" s="811"/>
      <c r="I37" s="811"/>
      <c r="J37" s="811"/>
      <c r="K37" s="811"/>
      <c r="L37" s="811"/>
      <c r="M37" s="780"/>
      <c r="N37" s="780"/>
      <c r="O37" s="780"/>
      <c r="P37" s="780"/>
      <c r="Q37" s="780"/>
      <c r="R37" s="780"/>
      <c r="S37" s="780"/>
      <c r="T37" s="780"/>
      <c r="U37" s="780"/>
      <c r="V37" s="780"/>
      <c r="W37" s="780"/>
      <c r="X37" s="780"/>
      <c r="Y37" s="780"/>
      <c r="Z37" s="780"/>
      <c r="AA37" s="780"/>
      <c r="AB37" s="780"/>
      <c r="AC37" s="780"/>
      <c r="AD37" s="780"/>
      <c r="AE37" s="780"/>
      <c r="AF37" s="286"/>
    </row>
    <row r="38" customFormat="false" ht="18.75" hidden="false" customHeight="true" outlineLevel="0" collapsed="false">
      <c r="A38" s="283"/>
      <c r="B38" s="812"/>
      <c r="C38" s="813"/>
      <c r="D38" s="813"/>
      <c r="E38" s="813"/>
      <c r="F38" s="813"/>
      <c r="G38" s="813"/>
      <c r="H38" s="813"/>
      <c r="I38" s="813"/>
      <c r="J38" s="813"/>
      <c r="K38" s="813"/>
      <c r="L38" s="813"/>
      <c r="M38" s="814"/>
      <c r="N38" s="814"/>
      <c r="O38" s="814"/>
      <c r="P38" s="814"/>
      <c r="Q38" s="814"/>
      <c r="R38" s="814"/>
      <c r="S38" s="815"/>
      <c r="T38" s="780"/>
      <c r="U38" s="816"/>
      <c r="V38" s="816"/>
      <c r="W38" s="816"/>
      <c r="X38" s="816"/>
      <c r="Y38" s="816"/>
      <c r="Z38" s="816"/>
      <c r="AA38" s="816"/>
      <c r="AB38" s="816"/>
      <c r="AC38" s="816"/>
      <c r="AD38" s="816"/>
      <c r="AE38" s="816"/>
      <c r="AF38" s="286"/>
    </row>
    <row r="39" customFormat="false" ht="21.75" hidden="false" customHeight="true" outlineLevel="0" collapsed="false">
      <c r="A39" s="283"/>
      <c r="B39" s="817"/>
      <c r="C39" s="811"/>
      <c r="D39" s="811"/>
      <c r="E39" s="811"/>
      <c r="F39" s="811"/>
      <c r="G39" s="811"/>
      <c r="H39" s="811"/>
      <c r="I39" s="811"/>
      <c r="J39" s="811"/>
      <c r="K39" s="811"/>
      <c r="L39" s="811"/>
      <c r="M39" s="780"/>
      <c r="N39" s="780"/>
      <c r="O39" s="780"/>
      <c r="P39" s="780"/>
      <c r="Q39" s="780"/>
      <c r="R39" s="780"/>
      <c r="S39" s="286"/>
      <c r="T39" s="780"/>
      <c r="U39" s="816"/>
      <c r="V39" s="816"/>
      <c r="W39" s="816"/>
      <c r="X39" s="816"/>
      <c r="Y39" s="816"/>
      <c r="Z39" s="816"/>
      <c r="AA39" s="816"/>
      <c r="AB39" s="816"/>
      <c r="AC39" s="816"/>
      <c r="AD39" s="816"/>
      <c r="AE39" s="816"/>
      <c r="AF39" s="286"/>
    </row>
    <row r="40" customFormat="false" ht="15.95" hidden="false" customHeight="true" outlineLevel="0" collapsed="false">
      <c r="A40" s="283"/>
      <c r="B40" s="817"/>
      <c r="C40" s="818"/>
      <c r="D40" s="818"/>
      <c r="E40" s="818"/>
      <c r="F40" s="818"/>
      <c r="G40" s="818"/>
      <c r="H40" s="819"/>
      <c r="I40" s="292"/>
      <c r="J40" s="292"/>
      <c r="K40" s="684" t="s">
        <v>290</v>
      </c>
      <c r="L40" s="292"/>
      <c r="M40" s="292"/>
      <c r="N40" s="684" t="s">
        <v>290</v>
      </c>
      <c r="O40" s="292"/>
      <c r="P40" s="292"/>
      <c r="Q40" s="820"/>
      <c r="R40" s="820"/>
      <c r="S40" s="286"/>
      <c r="T40" s="780"/>
      <c r="U40" s="816"/>
      <c r="V40" s="816"/>
      <c r="W40" s="816"/>
      <c r="X40" s="816"/>
      <c r="Y40" s="816"/>
      <c r="Z40" s="816"/>
      <c r="AA40" s="816"/>
      <c r="AB40" s="816"/>
      <c r="AC40" s="816"/>
      <c r="AD40" s="816"/>
      <c r="AE40" s="816"/>
      <c r="AF40" s="286"/>
    </row>
    <row r="41" customFormat="false" ht="21.75" hidden="false" customHeight="true" outlineLevel="0" collapsed="false">
      <c r="A41" s="283"/>
      <c r="B41" s="821"/>
      <c r="C41" s="822"/>
      <c r="D41" s="822"/>
      <c r="E41" s="822"/>
      <c r="F41" s="822"/>
      <c r="G41" s="822"/>
      <c r="H41" s="822"/>
      <c r="I41" s="822"/>
      <c r="J41" s="822"/>
      <c r="K41" s="822"/>
      <c r="L41" s="822"/>
      <c r="M41" s="823"/>
      <c r="N41" s="823"/>
      <c r="O41" s="823"/>
      <c r="P41" s="823"/>
      <c r="Q41" s="823"/>
      <c r="R41" s="823"/>
      <c r="S41" s="824"/>
      <c r="T41" s="780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286"/>
    </row>
    <row r="42" customFormat="false" ht="45" hidden="false" customHeight="true" outlineLevel="0" collapsed="false">
      <c r="A42" s="283"/>
      <c r="B42" s="825" t="s">
        <v>715</v>
      </c>
      <c r="C42" s="825"/>
      <c r="D42" s="825"/>
      <c r="E42" s="825"/>
      <c r="F42" s="825"/>
      <c r="G42" s="825"/>
      <c r="H42" s="825"/>
      <c r="I42" s="825"/>
      <c r="J42" s="825"/>
      <c r="K42" s="825"/>
      <c r="L42" s="825"/>
      <c r="M42" s="825"/>
      <c r="N42" s="825"/>
      <c r="O42" s="825"/>
      <c r="P42" s="825"/>
      <c r="Q42" s="825"/>
      <c r="R42" s="825"/>
      <c r="S42" s="825"/>
      <c r="T42" s="780"/>
      <c r="U42" s="826" t="s">
        <v>729</v>
      </c>
      <c r="V42" s="826"/>
      <c r="W42" s="826"/>
      <c r="X42" s="826"/>
      <c r="Y42" s="826"/>
      <c r="Z42" s="826"/>
      <c r="AA42" s="826"/>
      <c r="AB42" s="826"/>
      <c r="AC42" s="826"/>
      <c r="AD42" s="826"/>
      <c r="AE42" s="826"/>
      <c r="AF42" s="286"/>
    </row>
    <row r="43" customFormat="false" ht="12.75" hidden="false" customHeight="true" outlineLevel="0" collapsed="false">
      <c r="A43" s="827" t="s">
        <v>730</v>
      </c>
      <c r="B43" s="827"/>
      <c r="C43" s="827"/>
      <c r="D43" s="827"/>
      <c r="E43" s="827"/>
      <c r="F43" s="827"/>
      <c r="G43" s="827"/>
      <c r="H43" s="827"/>
      <c r="I43" s="827"/>
      <c r="J43" s="827"/>
      <c r="K43" s="827"/>
      <c r="L43" s="827"/>
      <c r="M43" s="827"/>
      <c r="N43" s="827"/>
      <c r="O43" s="827"/>
      <c r="P43" s="827"/>
      <c r="Q43" s="827"/>
      <c r="R43" s="827"/>
      <c r="S43" s="827"/>
      <c r="T43" s="827"/>
      <c r="U43" s="827"/>
      <c r="V43" s="827"/>
      <c r="W43" s="827"/>
      <c r="X43" s="827"/>
      <c r="Y43" s="827"/>
      <c r="Z43" s="827"/>
      <c r="AA43" s="827"/>
      <c r="AB43" s="827"/>
      <c r="AC43" s="827"/>
      <c r="AD43" s="827"/>
      <c r="AE43" s="827"/>
      <c r="AF43" s="827"/>
    </row>
    <row r="44" customFormat="false" ht="3" hidden="false" customHeight="true" outlineLevel="0" collapsed="false">
      <c r="A44" s="827"/>
      <c r="B44" s="827"/>
      <c r="C44" s="827"/>
      <c r="D44" s="827"/>
      <c r="E44" s="827"/>
      <c r="F44" s="827"/>
      <c r="G44" s="827"/>
      <c r="H44" s="827"/>
      <c r="I44" s="827"/>
      <c r="J44" s="827"/>
      <c r="K44" s="827"/>
      <c r="L44" s="827"/>
      <c r="M44" s="827"/>
      <c r="N44" s="827"/>
      <c r="O44" s="827"/>
      <c r="P44" s="827"/>
      <c r="Q44" s="827"/>
      <c r="R44" s="827"/>
      <c r="S44" s="827"/>
      <c r="T44" s="827"/>
      <c r="U44" s="827"/>
      <c r="V44" s="827"/>
      <c r="W44" s="827"/>
      <c r="X44" s="827"/>
      <c r="Y44" s="827"/>
      <c r="Z44" s="827"/>
      <c r="AA44" s="827"/>
      <c r="AB44" s="827"/>
      <c r="AC44" s="827"/>
      <c r="AD44" s="827"/>
      <c r="AE44" s="827"/>
      <c r="AF44" s="827"/>
    </row>
    <row r="45" customFormat="false" ht="12.75" hidden="false" customHeight="false" outlineLevel="0" collapsed="false">
      <c r="A45" s="828" t="s">
        <v>731</v>
      </c>
      <c r="B45" s="828"/>
      <c r="C45" s="828"/>
      <c r="D45" s="828"/>
      <c r="E45" s="828"/>
      <c r="F45" s="828"/>
      <c r="G45" s="829"/>
      <c r="H45" s="829"/>
      <c r="I45" s="829"/>
      <c r="J45" s="829"/>
      <c r="K45" s="829"/>
      <c r="L45" s="829"/>
      <c r="M45" s="829"/>
      <c r="N45" s="829"/>
      <c r="O45" s="829"/>
      <c r="P45" s="830"/>
      <c r="Q45" s="830"/>
      <c r="R45" s="830"/>
      <c r="S45" s="830"/>
      <c r="T45" s="830"/>
      <c r="U45" s="830"/>
      <c r="V45" s="830"/>
      <c r="W45" s="830"/>
      <c r="X45" s="830"/>
      <c r="Y45" s="830"/>
      <c r="Z45" s="830"/>
      <c r="AA45" s="830"/>
      <c r="AB45" s="830"/>
      <c r="AC45" s="830"/>
      <c r="AD45" s="830"/>
      <c r="AE45" s="830"/>
      <c r="AF45" s="831"/>
    </row>
  </sheetData>
  <sheetProtection sheet="true" objects="true" scenarios="true" formatCells="false" formatRows="false" insertRows="false" deleteRows="false"/>
  <mergeCells count="23"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22:AE22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A45:F45"/>
  </mergeCells>
  <dataValidations count="5">
    <dataValidation allowBlank="true" error="W tym polu można wpisać tylko pojedynczą cyfrę - w zakresie od 0 do 9" errorTitle="Błąd!" operator="between" showDropDown="false" showErrorMessage="true" showInputMessage="true" sqref="J40 M40 O40:R40" type="whole">
      <formula1>0</formula1>
      <formula2>9</formula2>
    </dataValidation>
    <dataValidation allowBlank="true" error="W tym polu można wpisać tylko pojedynczą cyfrę - w zakresie od 0 do 3" errorTitle="Błąd!" operator="between" showDropDown="false" showErrorMessage="true" showInputMessage="true" sqref="I40" type="whole">
      <formula1>0</formula1>
      <formula2>3</formula2>
    </dataValidation>
    <dataValidation allowBlank="true" error="W tym polu można wpisać tylko pojedynczą cyfrę - w zakresie od 0 do 1" errorTitle="Błąd!" operator="between" showDropDown="false" showErrorMessage="true" showInputMessage="true" sqref="L40" type="whole">
      <formula1>0</formula1>
      <formula2>1</formula2>
    </dataValidation>
    <dataValidation allowBlank="true" operator="between" prompt="Do tego pola jest automatycznie &quot;zaciągana&quot; wartość z pola 5.1 w części B.II formularza.&#10;Dane oczywiście można zmodyfikować lub zastąpić zupełnie innymi." promptTitle="Uwaga!" showDropDown="false" showErrorMessage="true" showInputMessage="true" sqref="B20:AE21" type="none">
      <formula1>0</formula1>
      <formula2>0</formula2>
    </dataValidation>
    <dataValidation allowBlank="true" operator="between" prompt="Do tego pola jest automatycznie &quot;zaciągana&quot; wartość z pola 3. w części B.III formularza.&#10;Dane oczywiście można zmodyfikować lub zastąpić zupełnie innymi." promptTitle="Uwaga!" showDropDown="false" showErrorMessage="true" showInputMessage="true" sqref="B25:AE26" type="none">
      <formula1>0</formula1>
      <formula2>0</formula2>
    </dataValidation>
  </dataValidations>
  <printOptions headings="false" gridLines="false" gridLinesSet="true" horizontalCentered="true" verticalCentered="false"/>
  <pageMargins left="0.118055555555556" right="0.118055555555556" top="0.39375" bottom="0.39375" header="0.511805555555555" footer="0.118055555555556"/>
  <pageSetup paperSize="9" scale="9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LibreOffice/6.0.4.2$Windows_X86_64 LibreOffice_project/9b0d9b32d5dcda91d2f1a96dc04c645c450872bf</Application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2007-12-13T09:58:23Z</dcterms:created>
  <dc:creator>Moussa Diakite</dc:creator>
  <dc:description/>
  <dc:language>pl-PL</dc:language>
  <cp:lastModifiedBy>Korobkow Tadeusz</cp:lastModifiedBy>
  <cp:lastPrinted>2017-11-02T09:21:05Z</cp:lastPrinted>
  <dcterms:modified xsi:type="dcterms:W3CDTF">2017-11-09T08:58:52Z</dcterms:modified>
  <cp:revision>0</cp:revision>
  <dc:subject>Róznicowanie</dc:subject>
  <dc:title>Wniosek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arimr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